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13" firstSheet="3" activeTab="3"/>
  </bookViews>
  <sheets>
    <sheet name="2013" sheetId="1" state="hidden" r:id="rId1"/>
    <sheet name="Budżet 2014" sheetId="2" state="hidden" r:id="rId2"/>
    <sheet name="Arkusz1" sheetId="3" state="hidden" r:id="rId3"/>
    <sheet name="Budżet 2015" sheetId="4" r:id="rId4"/>
  </sheets>
  <definedNames>
    <definedName name="_xlnm.Print_Area" localSheetId="1">'Budżet 2014'!$A$1:$F$51</definedName>
  </definedNames>
  <calcPr calcId="125725"/>
</workbook>
</file>

<file path=xl/calcChain.xml><?xml version="1.0" encoding="utf-8"?>
<calcChain xmlns="http://schemas.openxmlformats.org/spreadsheetml/2006/main">
  <c r="D46" i="1"/>
  <c r="E46"/>
  <c r="H46" s="1"/>
  <c r="G25" i="3"/>
  <c r="G31"/>
  <c r="H34"/>
  <c r="D50"/>
  <c r="E50"/>
  <c r="E52"/>
  <c r="H7" i="2"/>
  <c r="F11"/>
  <c r="F26"/>
  <c r="E35"/>
  <c r="E49" s="1"/>
  <c r="E50" s="1"/>
  <c r="O36"/>
  <c r="K39"/>
  <c r="L39"/>
  <c r="F46"/>
  <c r="F49" s="1"/>
  <c r="G49" s="1"/>
  <c r="C49"/>
  <c r="D49"/>
  <c r="C9" i="4"/>
  <c r="D9"/>
  <c r="E9"/>
  <c r="F9"/>
  <c r="C18"/>
  <c r="D18"/>
  <c r="E18"/>
  <c r="F18"/>
  <c r="C22"/>
  <c r="D22"/>
  <c r="E22"/>
  <c r="F22"/>
  <c r="C27"/>
  <c r="D27"/>
  <c r="D33" s="1"/>
  <c r="E27"/>
  <c r="E33" s="1"/>
  <c r="F27"/>
  <c r="F33" s="1"/>
  <c r="F32"/>
  <c r="C33"/>
  <c r="F46" i="1" l="1"/>
</calcChain>
</file>

<file path=xl/sharedStrings.xml><?xml version="1.0" encoding="utf-8"?>
<sst xmlns="http://schemas.openxmlformats.org/spreadsheetml/2006/main" count="307" uniqueCount="225">
  <si>
    <t>Załącznik nr 1 do uchwały nr 7/01/2013 Zarządu PROT z dnia 30 stycznia 2013 r.</t>
  </si>
  <si>
    <t>Lp.</t>
  </si>
  <si>
    <t>WYSZCZEGÓLNIENIE</t>
  </si>
  <si>
    <t>WPŁYWY</t>
  </si>
  <si>
    <t>WYDATKI</t>
  </si>
  <si>
    <r>
      <t>SKŁADKI CZŁONKOWSKIE</t>
    </r>
    <r>
      <rPr>
        <sz val="10"/>
        <rFont val="Calibri"/>
        <family val="2"/>
        <charset val="238"/>
      </rPr>
      <t xml:space="preserve"> (w tym zaległe 6800)</t>
    </r>
  </si>
  <si>
    <r>
      <t>KOSZTY STAŁE</t>
    </r>
    <r>
      <rPr>
        <sz val="10"/>
        <rFont val="Calibri"/>
        <family val="2"/>
        <charset val="238"/>
      </rPr>
      <t xml:space="preserve"> (administracyjne i biurowe)</t>
    </r>
  </si>
  <si>
    <r>
      <t xml:space="preserve">KOSZTY STAŁE </t>
    </r>
    <r>
      <rPr>
        <sz val="10"/>
        <rFont val="Calibri"/>
        <family val="2"/>
        <charset val="238"/>
      </rPr>
      <t>osobowe</t>
    </r>
  </si>
  <si>
    <t>PODLASKIE TARGI TURYSTYCZNE</t>
  </si>
  <si>
    <t>PRMOCJA TURYSTYCZNA</t>
  </si>
  <si>
    <t>5.1</t>
  </si>
  <si>
    <t>Targi i imprezy promocyjne</t>
  </si>
  <si>
    <t>5.2</t>
  </si>
  <si>
    <t>Work shop biur podróży z rosji</t>
  </si>
  <si>
    <t>5.3</t>
  </si>
  <si>
    <t>Promocja w mediach elektronicznych i tradycyjnych</t>
  </si>
  <si>
    <t>5.4</t>
  </si>
  <si>
    <t>Współfinansowanie zadań w ramach porozumienia z POT</t>
  </si>
  <si>
    <t>SYSTEM INFORMACJI TURYSTYCZNEJ</t>
  </si>
  <si>
    <t>6.1</t>
  </si>
  <si>
    <t>Centrum Informacji Turystycznej</t>
  </si>
  <si>
    <t>6.2</t>
  </si>
  <si>
    <t>Szkolenie dla pracownikow punktu IT</t>
  </si>
  <si>
    <t>PROJEKTY</t>
  </si>
  <si>
    <t>7.1</t>
  </si>
  <si>
    <t>Współfinansowanie zadań w ramach KSOW</t>
  </si>
  <si>
    <t>7.1.1. Szkolenie rolników i kwaterodawców z obszaru PSB</t>
  </si>
  <si>
    <t>7.1.2  Promocyjny rajd rowerowy PSB</t>
  </si>
  <si>
    <t>7.2</t>
  </si>
  <si>
    <t>Współfinansowanie zadań w ramach LGD Kraina Bobra "Promocja lokalnych atrakcji wśród dzieci i młodziezy"</t>
  </si>
  <si>
    <t>7.3</t>
  </si>
  <si>
    <r>
      <t xml:space="preserve">Projekty w ramach wspierania realizacji zadań przez MKiDN </t>
    </r>
    <r>
      <rPr>
        <b/>
        <sz val="10"/>
        <color indexed="10"/>
        <rFont val="Calibri"/>
        <family val="2"/>
        <charset val="238"/>
      </rPr>
      <t>*</t>
    </r>
  </si>
  <si>
    <t>7.3.1 Szlak rękodzieła ludowego - bogactwo dziedzictwa kulturowego woj.. Podlaskiego</t>
  </si>
  <si>
    <t>7.4</t>
  </si>
  <si>
    <r>
      <t xml:space="preserve">Projekty w ramach wspierania realizacji zadań przez MSZ </t>
    </r>
    <r>
      <rPr>
        <b/>
        <sz val="10"/>
        <color indexed="10"/>
        <rFont val="Calibri"/>
        <family val="2"/>
        <charset val="238"/>
      </rPr>
      <t>**</t>
    </r>
  </si>
  <si>
    <t>7.4.1 szkolenie nauczycieli ze szkół polonijnych na Białorusi w woj.. Podlaskim</t>
  </si>
  <si>
    <t>7.4.2 Obóz edukacyjno-wypoczynkowy dla młodzieży polonijnej z Białorusi</t>
  </si>
  <si>
    <t xml:space="preserve">7.5 </t>
  </si>
  <si>
    <r>
      <t xml:space="preserve">Projekty w ramach wspierania realizacji zadań przez MSiT </t>
    </r>
    <r>
      <rPr>
        <b/>
        <sz val="10"/>
        <color indexed="10"/>
        <rFont val="Calibri"/>
        <family val="2"/>
        <charset val="238"/>
      </rPr>
      <t>***</t>
    </r>
  </si>
  <si>
    <t xml:space="preserve">7.5.1 Strategia marketingowa produktu turystycznego PSB </t>
  </si>
  <si>
    <t>7.5.2 INFORMACJA TURYSTYCZNA, WYŻSZE KWALIFIKACJE – WYŻSZA JAKOŚĆ</t>
  </si>
  <si>
    <t xml:space="preserve">         wpłaty za udział w szkoleniach</t>
  </si>
  <si>
    <t>7.5.3. Rozwój i kształtowanie przestrzeni turystycznej nowego międzyregionalnego szlaku wodnego: Wielkie Jeziora Mazurskie - Kanał Augustowski. Konferencja i impreza turystyczno-promocyjna VII Spływ Kajakowy - KANAŁ AUGUSTOWSKI</t>
  </si>
  <si>
    <t xml:space="preserve">           wpłaty za udział w konferenncji</t>
  </si>
  <si>
    <t>7.6</t>
  </si>
  <si>
    <t xml:space="preserve">Projekt Transgraniczny wymiar turystyki Litwa – Polska – Rosja </t>
  </si>
  <si>
    <t>7.7.</t>
  </si>
  <si>
    <t>Projwkt obywatelski Poznaj Kulturowy Białystok – gra miejska</t>
  </si>
  <si>
    <t xml:space="preserve"> </t>
  </si>
  <si>
    <t>7.8</t>
  </si>
  <si>
    <t xml:space="preserve">Dotacja z WFOŚiGW na zadanie </t>
  </si>
  <si>
    <t xml:space="preserve">7.8.1. Forum Wiedzy o Bocianie Białym </t>
  </si>
  <si>
    <t>7.8.2. Zestaw map Podlaski Szlak Bociani</t>
  </si>
  <si>
    <t xml:space="preserve">DOTACJE z jednostek samorządu województwa </t>
  </si>
  <si>
    <t>PARTYCYPACJA KOSZTÓW TARGOWYCH z jednostek samorządu województwa</t>
  </si>
  <si>
    <t>WYDAWNICTWA</t>
  </si>
  <si>
    <t>WARSZTATY, SPOTKANIA ROBOCZE</t>
  </si>
  <si>
    <t>KONKURSY O TEMETYCE TURYSTYCZNEJ</t>
  </si>
  <si>
    <t>LOKATA</t>
  </si>
  <si>
    <t>OSZCZĘDNOŚCI NA KONCIE  Z 2012 ROKU</t>
  </si>
  <si>
    <t>RAZEM</t>
  </si>
  <si>
    <t>* decyzja w lutym, ** decyzja do 31.01.2013, *** decyzja do 12.02.2013</t>
  </si>
  <si>
    <t>L.p.</t>
  </si>
  <si>
    <t xml:space="preserve">WYDATKI </t>
  </si>
  <si>
    <t>Wydatki PROT</t>
  </si>
  <si>
    <t xml:space="preserve">Wydatki z pozyskanych źródeł </t>
  </si>
  <si>
    <t>Razem wydatki</t>
  </si>
  <si>
    <t>1.</t>
  </si>
  <si>
    <r>
      <t>SKŁADKI CZŁONKOWSKIE</t>
    </r>
    <r>
      <rPr>
        <sz val="12"/>
        <rFont val="Calibri"/>
        <family val="2"/>
        <charset val="238"/>
      </rPr>
      <t xml:space="preserve"> </t>
    </r>
  </si>
  <si>
    <t>zaległe</t>
  </si>
  <si>
    <t>2.</t>
  </si>
  <si>
    <t>OSZCZĘDNOŚCI Z 2013 ROKU</t>
  </si>
  <si>
    <t>3.</t>
  </si>
  <si>
    <t>ROZLICZENIE  ZADANIA W RAMACH LGD KRAINA BOBRA</t>
  </si>
  <si>
    <t>4.</t>
  </si>
  <si>
    <r>
      <t>KOSZTY STAŁE</t>
    </r>
    <r>
      <rPr>
        <sz val="12"/>
        <rFont val="Calibri"/>
        <family val="2"/>
        <charset val="238"/>
      </rPr>
      <t xml:space="preserve"> (administracyjne i biurowe)</t>
    </r>
  </si>
  <si>
    <t>koszty bankowe</t>
  </si>
  <si>
    <t>5.</t>
  </si>
  <si>
    <r>
      <t xml:space="preserve">KOSZTY STAŁE </t>
    </r>
    <r>
      <rPr>
        <sz val="12"/>
        <rFont val="Calibri"/>
        <family val="2"/>
        <charset val="238"/>
      </rPr>
      <t>osobowe</t>
    </r>
  </si>
  <si>
    <t xml:space="preserve">Biuro PROT (4 osoby)              </t>
  </si>
  <si>
    <t>CIT (2 osoby)                                           59.693,88</t>
  </si>
  <si>
    <t>6.</t>
  </si>
  <si>
    <t>6.1.</t>
  </si>
  <si>
    <t>PODLASKI FESTIWAL SMAKU I PODRÓŻY</t>
  </si>
  <si>
    <t>6.2.</t>
  </si>
  <si>
    <t xml:space="preserve">TARGI I IMPREZY PROMOCYJNE </t>
  </si>
  <si>
    <t>6.3.</t>
  </si>
  <si>
    <t>PROMOCJA W MEDIACH ELEKTRONICZNYCH I TRADYCYJNYCH</t>
  </si>
  <si>
    <t>6.4.</t>
  </si>
  <si>
    <t>WSPÓŁFINANSOWANIE ZADAŃ Z POT W PRAMACH POROZUMIENIA NA 2013 R.</t>
  </si>
  <si>
    <t xml:space="preserve">Działania promocyjne o zasięgu ogólnopolskim </t>
  </si>
  <si>
    <t>Wkład PROT</t>
  </si>
  <si>
    <t>7.</t>
  </si>
  <si>
    <t>Certyfikacja punktów IT</t>
  </si>
  <si>
    <t xml:space="preserve">  </t>
  </si>
  <si>
    <t>8.</t>
  </si>
  <si>
    <t>WARSZTATY, SPOTKANIA ROBOCZE, WALNE ZEBRANIA CŁONKÓW</t>
  </si>
  <si>
    <t>9.</t>
  </si>
  <si>
    <t>10.</t>
  </si>
  <si>
    <t>10.1.</t>
  </si>
  <si>
    <t>„TRANSGRANICZNY WYMIAR TURYSTYKI”</t>
  </si>
  <si>
    <t>DOFINANSOWANIE Z PROGRAMU WSPÓŁPRACY TRANSGRANICZNEJ LITWA-POLSKA-ROSJA 2007-2013</t>
  </si>
  <si>
    <t>I TRANSZA - STAN NA KONIEC 2013 R.</t>
  </si>
  <si>
    <t>POZOSTAŁE TRANSZE</t>
  </si>
  <si>
    <t>10.2.</t>
  </si>
  <si>
    <t>WSPÓŁFINANSOWANIE ZADAŃ W RAMACH KSOW*</t>
  </si>
  <si>
    <t>10.3.</t>
  </si>
  <si>
    <t>NFOŚ: Ochrona bociana białego na obszarze Podlaskiego Szlaku Bocianiego poprzez kampanię informacyjno - edukacyjną</t>
  </si>
  <si>
    <t>CAŁKOWITY KOSZT PROJEKTU</t>
  </si>
  <si>
    <t>DOTACJA NFOŚ NA 2014</t>
  </si>
  <si>
    <t>Wkład PROT NA 2014</t>
  </si>
  <si>
    <t>CAŁKOWITY WKŁAD PROT na 2014 i 2015 r</t>
  </si>
  <si>
    <t>WKŁAD NA 2015</t>
  </si>
  <si>
    <t>10.4.</t>
  </si>
  <si>
    <t>EUROREGION: Współpraca transgraniczna poprzez wymianę doświadczeń polsko-litewskiej branży turystycznej**</t>
  </si>
  <si>
    <t>EUROREGION - ZALICZKA</t>
  </si>
  <si>
    <t>Wkład PROT    57686,32</t>
  </si>
  <si>
    <t xml:space="preserve">ZWROT W 2015 </t>
  </si>
  <si>
    <t>ZABEZPIECZENIE NA PROJEKT Z BUDŻETU PROT - ZWROT 2015</t>
  </si>
  <si>
    <t>Wypracowany zysk</t>
  </si>
  <si>
    <t>KREDYT na realizacje projektu</t>
  </si>
  <si>
    <t>10.5.</t>
  </si>
  <si>
    <t>MSIT: "Program rozwoju i promocji markowego produktu turystycznego Podlaski Szlak Bociani"*** 80.080 zł</t>
  </si>
  <si>
    <t>wkład PROT</t>
  </si>
  <si>
    <t>pozyskane dotacje</t>
  </si>
  <si>
    <t>10.6.</t>
  </si>
  <si>
    <t>MSZ: Wymiana doświadczeń polsko-polonijnej branży turystycznej stymulatorem kontaktów gospodarczo-biznesowych **** 106776,8</t>
  </si>
  <si>
    <t>Wkład PROT (oraz wkład osobowy 5476,8)</t>
  </si>
  <si>
    <t>Załącznik nr 1 do uchwały nr 2/02/2013 z dn. 15.0.2013 r.</t>
  </si>
  <si>
    <t>WYDATKI Z POZYSKANYCH ŹRÓDEŁ</t>
  </si>
  <si>
    <r>
      <t>SKŁADKI CZŁONKOWSKIE</t>
    </r>
    <r>
      <rPr>
        <sz val="12"/>
        <rFont val="Calibri"/>
        <family val="2"/>
        <charset val="238"/>
      </rPr>
      <t xml:space="preserve"> (w tym zaległe 6800)</t>
    </r>
  </si>
  <si>
    <t>5.1.</t>
  </si>
  <si>
    <t>TARGI I IMPREZY PROMOCYJNE</t>
  </si>
  <si>
    <t>5.2.</t>
  </si>
  <si>
    <t xml:space="preserve">PARTYCYPACJA JST W KOSZTACH TARGOWYCH </t>
  </si>
  <si>
    <t>5.3.</t>
  </si>
  <si>
    <t>WORK SHOP TOUROPERATORÓW Z ROSJI</t>
  </si>
  <si>
    <t>5.4.</t>
  </si>
  <si>
    <t>5.5.</t>
  </si>
  <si>
    <t>Działania promocyjne o zasięgu ogólnopolskim</t>
  </si>
  <si>
    <t>Szkolenia dla przedstawicieli ROT-ów z okazji X – lecia istnienia PROT</t>
  </si>
  <si>
    <t xml:space="preserve">PROJEKTY </t>
  </si>
  <si>
    <t>10.1</t>
  </si>
  <si>
    <t>10.2</t>
  </si>
  <si>
    <t>WSPÓŁFINANSOWANIE ZADAŃ W RAMACH KSOW</t>
  </si>
  <si>
    <t>10.2.1.  Szkolenie rolników i kwaterodawców z obszaru PSB</t>
  </si>
  <si>
    <t>10.2.2.  Promocyjny rajd rowerowy PSB</t>
  </si>
  <si>
    <t>10.3</t>
  </si>
  <si>
    <t xml:space="preserve">"PROMOCJA LOKALNYCH ATRAKCJI WŚRÓD DZIECI I MŁODZIEŻY" WSPÓŁFINANSOWANIE ZADANIA W RAMACH LGD KRAINA BOBRA </t>
  </si>
  <si>
    <t>WSPÓŁFINANSOWANIE ZADANIA W RAMACH LGD KRAINA BOBRA</t>
  </si>
  <si>
    <t>10.4</t>
  </si>
  <si>
    <t>"Rozwój i kształtowanie przestrzeni turystycznej nowego międzyregionalnego szlaku wodnego: Wielkie Jeziora Mazurskie - Kanał Augustowski. Konferencja i impreza turystyczno-promocyjna VII Spływ Kajakowy branży turystycznej</t>
  </si>
  <si>
    <t>DOFINANSOWANIE ZADANIA PUBLICZNEGO PRZEZ MSiT</t>
  </si>
  <si>
    <t>Dotacje z UMWP</t>
  </si>
  <si>
    <t>Dotacje z IST</t>
  </si>
  <si>
    <t>Wpłaty za udział w konferenncji</t>
  </si>
  <si>
    <t>11.</t>
  </si>
  <si>
    <t>PLANOWANE PROJEKTY*</t>
  </si>
  <si>
    <t>11.1.</t>
  </si>
  <si>
    <t>11.2.</t>
  </si>
  <si>
    <t>Dotacja z WFOŚiGW na zadania z dziedziny edukacji ekologicznej:</t>
  </si>
  <si>
    <t xml:space="preserve">11.2.1. Forum Wiedzy o Bocianie Białym </t>
  </si>
  <si>
    <t>koszt WFOŚiGW</t>
  </si>
  <si>
    <t>11.2.2 Zestaw 3 map Podlaskiego Szlaku Bocianiego - koszt WFOŚIGW</t>
  </si>
  <si>
    <t>11.3.</t>
  </si>
  <si>
    <t>WKŁAD WŁASY DO PROJEKTÓW **</t>
  </si>
  <si>
    <t>12.</t>
  </si>
  <si>
    <t>13.</t>
  </si>
  <si>
    <t>* złożone, czekamy na decyzje</t>
  </si>
  <si>
    <t>** wkład do projektów złożonych w 2012 r. propozycja przeznaczenia na projekty skłdane w 2013 r</t>
  </si>
  <si>
    <t xml:space="preserve">Załącznik do Uchwały nr 3/2015 z dnia 27 marca 2015 r. Walnego Zebrania  LOT „Region Puszczy Białowieskiej”  </t>
  </si>
  <si>
    <t>Wydatki LOT</t>
  </si>
  <si>
    <t>Uwagi</t>
  </si>
  <si>
    <t>zaległe składki za 2014 r.</t>
  </si>
  <si>
    <t xml:space="preserve">KOSZTY </t>
  </si>
  <si>
    <t>3.1</t>
  </si>
  <si>
    <t>administracyjne i biurowe, informacja turystyczna</t>
  </si>
  <si>
    <t>Dotacja Powiatu Hajnowskiego – 2000 zł</t>
  </si>
  <si>
    <t>3.2</t>
  </si>
  <si>
    <t>wynagrodzenia (biuro, informacja turystyczna)</t>
  </si>
  <si>
    <t>Dotacja Powiatu Hajnowskiego – 13 000 zł, refundacja z Powiatowego Urzędu Pracy – 5 620 zł</t>
  </si>
  <si>
    <t>3.3</t>
  </si>
  <si>
    <t>usługi finansowe</t>
  </si>
  <si>
    <t>3.4</t>
  </si>
  <si>
    <t>Usługi bankowe w tym koszty kredytu</t>
  </si>
  <si>
    <t>3.5</t>
  </si>
  <si>
    <t>Delegacje</t>
  </si>
  <si>
    <t>3.6</t>
  </si>
  <si>
    <t>opłaty sądowe</t>
  </si>
  <si>
    <t>3.7</t>
  </si>
  <si>
    <t>składki członkowskie</t>
  </si>
  <si>
    <t>3.8</t>
  </si>
  <si>
    <t>rezerwa wydatków</t>
  </si>
  <si>
    <t>DZIAŁALNOŚĆ GOSPODARCZA</t>
  </si>
  <si>
    <t>4.1</t>
  </si>
  <si>
    <t>Zakup produktów do sprzedaży</t>
  </si>
  <si>
    <t>4.2</t>
  </si>
  <si>
    <t xml:space="preserve">Przychód ze sprzedaży </t>
  </si>
  <si>
    <t>4.3</t>
  </si>
  <si>
    <t>Działalność agenta turystycznego</t>
  </si>
  <si>
    <t>PROMOCJA TURYSTYCZNA</t>
  </si>
  <si>
    <t>Promocja portalu turystycznego z programem lojalnościowym</t>
  </si>
  <si>
    <t>Z udziałem partycypacji Członków LOT</t>
  </si>
  <si>
    <t>Promocja w mediach (internet, prasa)</t>
  </si>
  <si>
    <t>Dotacja Powiatu Hajnowskiego –1000 zł</t>
  </si>
  <si>
    <t>Publikacja promująca oferty członków LOT</t>
  </si>
  <si>
    <t xml:space="preserve">Dopłata do publikacji z partnerstwa w projekcie </t>
  </si>
  <si>
    <t>Region Puszczy Białowieskiej promuje się w stolicy (refundacja kosztów poniesionych w 2014 r)</t>
  </si>
  <si>
    <t>Wykonanie i wdrożenie platformy internetowej zarządzającej ruchem turystycznym i systemem lojalnościowym w regionie Puszczy Białowieskiej</t>
  </si>
  <si>
    <t>12 461,68 – wkład własny niefinansowy, refundacja wydatków – 49 969,34 zł</t>
  </si>
  <si>
    <t>Strategia marki regionu Puszczy Białowieskiej</t>
  </si>
  <si>
    <t>refundacja wydatków – 50 000 zł</t>
  </si>
  <si>
    <t>Wdrażanie markowego produktu lokalnego „AGROSPA” w regionie Puszczy Białowieskiej</t>
  </si>
  <si>
    <t>Dotacja Urzędu Marszałk. Woj. Podl.- 10 600 zł, wpłata uczestników- 500 zł</t>
  </si>
  <si>
    <t>6.5</t>
  </si>
  <si>
    <t>Zabezpieczenie na nowe projekty z budżetu LOT</t>
  </si>
  <si>
    <t>7</t>
  </si>
  <si>
    <t>Kredyt krótkoterminowy na realizację projektów z poz. 6.2 i 6.3</t>
  </si>
  <si>
    <t>Na pokrycie wydatków w poz. 6.2 i 6.3 do czasu refundacji</t>
  </si>
  <si>
    <t>Członkowie Zarządu:</t>
  </si>
  <si>
    <t>1. Walentyna Gorbacz</t>
  </si>
  <si>
    <t>2. Barbara Dmitruk</t>
  </si>
  <si>
    <t>3.Eugeniusz Ławreniuk</t>
  </si>
  <si>
    <t>4.Małgorzata Bzowska-Dowbysz</t>
  </si>
  <si>
    <t>5. Eugeniusz Kowalski</t>
  </si>
</sst>
</file>

<file path=xl/styles.xml><?xml version="1.0" encoding="utf-8"?>
<styleSheet xmlns="http://schemas.openxmlformats.org/spreadsheetml/2006/main">
  <numFmts count="3">
    <numFmt numFmtId="164" formatCode="_-* #,##0.00&quot; zł&quot;_-;\-* #,##0.00&quot; zł&quot;_-;_-* \-??&quot; zł&quot;_-;_-@_-"/>
    <numFmt numFmtId="165" formatCode="#,##0.00&quot; zł&quot;"/>
    <numFmt numFmtId="166" formatCode="#,##0.00\ _z_ł"/>
  </numFmts>
  <fonts count="20">
    <font>
      <sz val="10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2"/>
      <name val="Calibri"/>
      <family val="2"/>
      <charset val="1"/>
    </font>
    <font>
      <sz val="12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13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9" fillId="0" borderId="0"/>
    <xf numFmtId="164" fontId="19" fillId="0" borderId="0" applyFill="0" applyBorder="0" applyAlignment="0" applyProtection="0"/>
  </cellStyleXfs>
  <cellXfs count="17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2" fontId="3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2" fillId="4" borderId="1" xfId="0" applyFont="1" applyFill="1" applyBorder="1" applyAlignment="1">
      <alignment wrapText="1"/>
    </xf>
    <xf numFmtId="0" fontId="0" fillId="0" borderId="0" xfId="0" applyFont="1"/>
    <xf numFmtId="0" fontId="3" fillId="0" borderId="1" xfId="0" applyFont="1" applyBorder="1"/>
    <xf numFmtId="0" fontId="0" fillId="0" borderId="1" xfId="0" applyBorder="1"/>
    <xf numFmtId="0" fontId="6" fillId="2" borderId="2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0" fontId="0" fillId="0" borderId="3" xfId="0" applyBorder="1"/>
    <xf numFmtId="0" fontId="5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/>
    <xf numFmtId="2" fontId="8" fillId="6" borderId="1" xfId="0" applyNumberFormat="1" applyFont="1" applyFill="1" applyBorder="1"/>
    <xf numFmtId="2" fontId="9" fillId="6" borderId="1" xfId="0" applyNumberFormat="1" applyFont="1" applyFill="1" applyBorder="1"/>
    <xf numFmtId="0" fontId="9" fillId="6" borderId="1" xfId="0" applyFont="1" applyFill="1" applyBorder="1"/>
    <xf numFmtId="0" fontId="8" fillId="5" borderId="1" xfId="0" applyFont="1" applyFill="1" applyBorder="1"/>
    <xf numFmtId="2" fontId="8" fillId="5" borderId="1" xfId="0" applyNumberFormat="1" applyFont="1" applyFill="1" applyBorder="1"/>
    <xf numFmtId="2" fontId="9" fillId="5" borderId="1" xfId="0" applyNumberFormat="1" applyFont="1" applyFill="1" applyBorder="1"/>
    <xf numFmtId="0" fontId="9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7" borderId="1" xfId="0" applyFont="1" applyFill="1" applyBorder="1"/>
    <xf numFmtId="2" fontId="8" fillId="7" borderId="1" xfId="0" applyNumberFormat="1" applyFont="1" applyFill="1" applyBorder="1"/>
    <xf numFmtId="2" fontId="9" fillId="7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2" fontId="9" fillId="0" borderId="1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0" fontId="9" fillId="0" borderId="2" xfId="0" applyFont="1" applyFill="1" applyBorder="1" applyAlignment="1">
      <alignment wrapText="1"/>
    </xf>
    <xf numFmtId="0" fontId="10" fillId="0" borderId="1" xfId="0" applyFont="1" applyBorder="1"/>
    <xf numFmtId="2" fontId="8" fillId="0" borderId="4" xfId="0" applyNumberFormat="1" applyFont="1" applyFill="1" applyBorder="1"/>
    <xf numFmtId="0" fontId="0" fillId="0" borderId="0" xfId="0" applyFont="1" applyFill="1"/>
    <xf numFmtId="0" fontId="8" fillId="8" borderId="1" xfId="0" applyFont="1" applyFill="1" applyBorder="1" applyAlignment="1">
      <alignment wrapText="1"/>
    </xf>
    <xf numFmtId="2" fontId="8" fillId="8" borderId="1" xfId="0" applyNumberFormat="1" applyFont="1" applyFill="1" applyBorder="1"/>
    <xf numFmtId="2" fontId="9" fillId="8" borderId="1" xfId="0" applyNumberFormat="1" applyFont="1" applyFill="1" applyBorder="1"/>
    <xf numFmtId="0" fontId="9" fillId="8" borderId="1" xfId="0" applyFont="1" applyFill="1" applyBorder="1" applyAlignment="1">
      <alignment wrapText="1"/>
    </xf>
    <xf numFmtId="0" fontId="0" fillId="0" borderId="1" xfId="0" applyFont="1" applyFill="1" applyBorder="1"/>
    <xf numFmtId="0" fontId="8" fillId="9" borderId="1" xfId="0" applyFont="1" applyFill="1" applyBorder="1" applyAlignment="1">
      <alignment vertical="center"/>
    </xf>
    <xf numFmtId="2" fontId="8" fillId="9" borderId="1" xfId="0" applyNumberFormat="1" applyFont="1" applyFill="1" applyBorder="1"/>
    <xf numFmtId="2" fontId="9" fillId="9" borderId="1" xfId="0" applyNumberFormat="1" applyFont="1" applyFill="1" applyBorder="1"/>
    <xf numFmtId="0" fontId="8" fillId="10" borderId="1" xfId="0" applyFont="1" applyFill="1" applyBorder="1" applyAlignment="1">
      <alignment wrapText="1"/>
    </xf>
    <xf numFmtId="2" fontId="8" fillId="10" borderId="1" xfId="0" applyNumberFormat="1" applyFont="1" applyFill="1" applyBorder="1"/>
    <xf numFmtId="2" fontId="9" fillId="10" borderId="1" xfId="0" applyNumberFormat="1" applyFont="1" applyFill="1" applyBorder="1"/>
    <xf numFmtId="165" fontId="0" fillId="0" borderId="0" xfId="0" applyNumberFormat="1" applyFill="1"/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8" fillId="8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/>
    </xf>
    <xf numFmtId="0" fontId="11" fillId="11" borderId="0" xfId="0" applyFont="1" applyFill="1"/>
    <xf numFmtId="165" fontId="11" fillId="11" borderId="0" xfId="0" applyNumberFormat="1" applyFont="1" applyFill="1"/>
    <xf numFmtId="0" fontId="9" fillId="8" borderId="1" xfId="0" applyFont="1" applyFill="1" applyBorder="1" applyAlignment="1">
      <alignment vertical="center" wrapText="1"/>
    </xf>
    <xf numFmtId="0" fontId="0" fillId="11" borderId="0" xfId="0" applyFont="1" applyFill="1" applyBorder="1"/>
    <xf numFmtId="0" fontId="0" fillId="11" borderId="0" xfId="0" applyFill="1" applyBorder="1"/>
    <xf numFmtId="165" fontId="0" fillId="11" borderId="0" xfId="0" applyNumberFormat="1" applyFill="1" applyBorder="1"/>
    <xf numFmtId="0" fontId="0" fillId="8" borderId="1" xfId="0" applyFont="1" applyFill="1" applyBorder="1"/>
    <xf numFmtId="2" fontId="12" fillId="8" borderId="1" xfId="0" applyNumberFormat="1" applyFont="1" applyFill="1" applyBorder="1"/>
    <xf numFmtId="0" fontId="0" fillId="0" borderId="0" xfId="0" applyFill="1" applyBorder="1"/>
    <xf numFmtId="0" fontId="12" fillId="8" borderId="1" xfId="0" applyFont="1" applyFill="1" applyBorder="1" applyAlignment="1">
      <alignment wrapText="1"/>
    </xf>
    <xf numFmtId="2" fontId="13" fillId="8" borderId="1" xfId="0" applyNumberFormat="1" applyFont="1" applyFill="1" applyBorder="1"/>
    <xf numFmtId="2" fontId="10" fillId="0" borderId="0" xfId="0" applyNumberFormat="1" applyFont="1" applyFill="1" applyBorder="1"/>
    <xf numFmtId="0" fontId="8" fillId="9" borderId="1" xfId="0" applyFont="1" applyFill="1" applyBorder="1" applyAlignment="1">
      <alignment wrapText="1"/>
    </xf>
    <xf numFmtId="2" fontId="3" fillId="0" borderId="0" xfId="0" applyNumberFormat="1" applyFont="1" applyFill="1" applyBorder="1"/>
    <xf numFmtId="0" fontId="9" fillId="9" borderId="1" xfId="0" applyFont="1" applyFill="1" applyBorder="1" applyAlignment="1">
      <alignment wrapText="1"/>
    </xf>
    <xf numFmtId="2" fontId="0" fillId="0" borderId="0" xfId="0" applyNumberFormat="1" applyFill="1" applyBorder="1"/>
    <xf numFmtId="2" fontId="0" fillId="10" borderId="0" xfId="0" applyNumberFormat="1" applyFill="1"/>
    <xf numFmtId="0" fontId="8" fillId="0" borderId="1" xfId="0" applyFont="1" applyFill="1" applyBorder="1" applyAlignment="1">
      <alignment wrapText="1"/>
    </xf>
    <xf numFmtId="0" fontId="14" fillId="2" borderId="1" xfId="0" applyFont="1" applyFill="1" applyBorder="1"/>
    <xf numFmtId="0" fontId="7" fillId="2" borderId="1" xfId="0" applyFont="1" applyFill="1" applyBorder="1"/>
    <xf numFmtId="2" fontId="7" fillId="2" borderId="1" xfId="0" applyNumberFormat="1" applyFont="1" applyFill="1" applyBorder="1"/>
    <xf numFmtId="2" fontId="14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right" vertical="center"/>
    </xf>
    <xf numFmtId="0" fontId="15" fillId="0" borderId="0" xfId="0" applyFont="1"/>
    <xf numFmtId="2" fontId="9" fillId="0" borderId="0" xfId="0" applyNumberFormat="1" applyFont="1"/>
    <xf numFmtId="4" fontId="0" fillId="0" borderId="0" xfId="0" applyNumberFormat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/>
    <xf numFmtId="0" fontId="10" fillId="0" borderId="2" xfId="0" applyFont="1" applyBorder="1"/>
    <xf numFmtId="2" fontId="9" fillId="0" borderId="4" xfId="0" applyNumberFormat="1" applyFont="1" applyFill="1" applyBorder="1"/>
    <xf numFmtId="0" fontId="10" fillId="0" borderId="6" xfId="0" applyFont="1" applyBorder="1"/>
    <xf numFmtId="0" fontId="8" fillId="0" borderId="1" xfId="0" applyFont="1" applyBorder="1" applyAlignment="1">
      <alignment vertical="center" wrapText="1"/>
    </xf>
    <xf numFmtId="2" fontId="0" fillId="6" borderId="0" xfId="0" applyNumberFormat="1" applyFill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12" fillId="0" borderId="1" xfId="0" applyNumberFormat="1" applyFont="1" applyFill="1" applyBorder="1"/>
    <xf numFmtId="2" fontId="0" fillId="0" borderId="0" xfId="0" applyNumberFormat="1" applyFont="1" applyFill="1"/>
    <xf numFmtId="0" fontId="9" fillId="0" borderId="1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2" fontId="0" fillId="0" borderId="0" xfId="0" applyNumberFormat="1" applyBorder="1"/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2" fontId="10" fillId="0" borderId="0" xfId="0" applyNumberFormat="1" applyFont="1" applyBorder="1"/>
    <xf numFmtId="0" fontId="3" fillId="0" borderId="0" xfId="1" applyFont="1"/>
    <xf numFmtId="0" fontId="2" fillId="0" borderId="0" xfId="1" applyFont="1"/>
    <xf numFmtId="0" fontId="3" fillId="0" borderId="1" xfId="1" applyFont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49" fontId="8" fillId="7" borderId="9" xfId="1" applyNumberFormat="1" applyFont="1" applyFill="1" applyBorder="1" applyAlignment="1">
      <alignment horizontal="center"/>
    </xf>
    <xf numFmtId="0" fontId="8" fillId="12" borderId="10" xfId="1" applyFont="1" applyFill="1" applyBorder="1"/>
    <xf numFmtId="165" fontId="8" fillId="12" borderId="1" xfId="2" applyNumberFormat="1" applyFont="1" applyFill="1" applyBorder="1" applyAlignment="1" applyProtection="1">
      <alignment horizontal="right"/>
    </xf>
    <xf numFmtId="165" fontId="9" fillId="12" borderId="1" xfId="2" applyNumberFormat="1" applyFont="1" applyFill="1" applyBorder="1" applyAlignment="1" applyProtection="1">
      <alignment horizontal="right"/>
    </xf>
    <xf numFmtId="49" fontId="8" fillId="7" borderId="11" xfId="1" applyNumberFormat="1" applyFont="1" applyFill="1" applyBorder="1" applyAlignment="1">
      <alignment horizontal="center"/>
    </xf>
    <xf numFmtId="0" fontId="8" fillId="12" borderId="12" xfId="1" applyFont="1" applyFill="1" applyBorder="1"/>
    <xf numFmtId="49" fontId="7" fillId="8" borderId="1" xfId="1" applyNumberFormat="1" applyFont="1" applyFill="1" applyBorder="1" applyAlignment="1">
      <alignment horizontal="center"/>
    </xf>
    <xf numFmtId="0" fontId="8" fillId="8" borderId="13" xfId="1" applyFont="1" applyFill="1" applyBorder="1"/>
    <xf numFmtId="165" fontId="8" fillId="8" borderId="1" xfId="2" applyNumberFormat="1" applyFont="1" applyFill="1" applyBorder="1" applyAlignment="1" applyProtection="1">
      <alignment horizontal="right"/>
    </xf>
    <xf numFmtId="49" fontId="8" fillId="7" borderId="1" xfId="1" applyNumberFormat="1" applyFont="1" applyFill="1" applyBorder="1" applyAlignment="1">
      <alignment horizontal="center"/>
    </xf>
    <xf numFmtId="0" fontId="9" fillId="0" borderId="13" xfId="1" applyFont="1" applyFill="1" applyBorder="1"/>
    <xf numFmtId="165" fontId="9" fillId="0" borderId="1" xfId="2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left" vertical="top" wrapText="1"/>
    </xf>
    <xf numFmtId="49" fontId="8" fillId="8" borderId="1" xfId="1" applyNumberFormat="1" applyFont="1" applyFill="1" applyBorder="1" applyAlignment="1">
      <alignment horizontal="center" vertical="top" wrapText="1"/>
    </xf>
    <xf numFmtId="0" fontId="8" fillId="8" borderId="13" xfId="1" applyFont="1" applyFill="1" applyBorder="1" applyAlignment="1">
      <alignment horizontal="left" vertical="top" wrapText="1"/>
    </xf>
    <xf numFmtId="165" fontId="8" fillId="8" borderId="1" xfId="2" applyNumberFormat="1" applyFont="1" applyFill="1" applyBorder="1" applyAlignment="1" applyProtection="1">
      <alignment horizontal="right" vertical="top"/>
    </xf>
    <xf numFmtId="49" fontId="8" fillId="0" borderId="1" xfId="1" applyNumberFormat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wrapText="1"/>
    </xf>
    <xf numFmtId="0" fontId="8" fillId="8" borderId="13" xfId="1" applyFont="1" applyFill="1" applyBorder="1" applyAlignment="1">
      <alignment wrapText="1"/>
    </xf>
    <xf numFmtId="165" fontId="0" fillId="0" borderId="0" xfId="0" applyNumberFormat="1"/>
    <xf numFmtId="49" fontId="8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top" wrapText="1"/>
    </xf>
    <xf numFmtId="165" fontId="0" fillId="0" borderId="1" xfId="0" applyNumberFormat="1" applyBorder="1"/>
    <xf numFmtId="49" fontId="8" fillId="0" borderId="1" xfId="1" applyNumberFormat="1" applyFont="1" applyFill="1" applyBorder="1" applyAlignment="1">
      <alignment horizontal="center" vertical="top"/>
    </xf>
    <xf numFmtId="0" fontId="16" fillId="0" borderId="13" xfId="1" applyFont="1" applyFill="1" applyBorder="1" applyAlignment="1">
      <alignment vertical="center" wrapText="1"/>
    </xf>
    <xf numFmtId="165" fontId="17" fillId="0" borderId="1" xfId="2" applyNumberFormat="1" applyFont="1" applyFill="1" applyBorder="1" applyAlignment="1" applyProtection="1">
      <alignment horizontal="right"/>
    </xf>
    <xf numFmtId="0" fontId="16" fillId="0" borderId="13" xfId="1" applyFont="1" applyFill="1" applyBorder="1"/>
    <xf numFmtId="0" fontId="9" fillId="8" borderId="6" xfId="1" applyFont="1" applyFill="1" applyBorder="1"/>
    <xf numFmtId="0" fontId="8" fillId="8" borderId="14" xfId="1" applyFont="1" applyFill="1" applyBorder="1"/>
    <xf numFmtId="165" fontId="8" fillId="8" borderId="1" xfId="2" applyNumberFormat="1" applyFont="1" applyFill="1" applyBorder="1" applyAlignment="1" applyProtection="1">
      <alignment horizontal="right" vertical="center"/>
    </xf>
    <xf numFmtId="0" fontId="3" fillId="0" borderId="0" xfId="0" applyFont="1"/>
    <xf numFmtId="165" fontId="3" fillId="0" borderId="0" xfId="0" applyNumberFormat="1" applyFont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opLeftCell="A4" workbookViewId="0">
      <selection activeCell="I42" sqref="I42"/>
    </sheetView>
  </sheetViews>
  <sheetFormatPr defaultRowHeight="12.75"/>
  <cols>
    <col min="1" max="1" width="6.7109375" customWidth="1"/>
    <col min="2" max="2" width="5.140625" customWidth="1"/>
    <col min="3" max="3" width="65.85546875" customWidth="1"/>
    <col min="4" max="4" width="12.140625" customWidth="1"/>
    <col min="5" max="5" width="14" customWidth="1"/>
    <col min="8" max="8" width="10.5703125" customWidth="1"/>
  </cols>
  <sheetData>
    <row r="1" spans="2:5">
      <c r="C1" s="162" t="s">
        <v>0</v>
      </c>
      <c r="D1" s="162"/>
      <c r="E1" s="162"/>
    </row>
    <row r="3" spans="2:5" ht="15">
      <c r="B3" s="163" t="s">
        <v>1</v>
      </c>
      <c r="C3" s="164" t="s">
        <v>2</v>
      </c>
      <c r="D3" s="163">
        <v>2013</v>
      </c>
      <c r="E3" s="163"/>
    </row>
    <row r="4" spans="2:5" ht="15">
      <c r="B4" s="163"/>
      <c r="C4" s="164"/>
      <c r="D4" s="1" t="s">
        <v>3</v>
      </c>
      <c r="E4" s="2" t="s">
        <v>4</v>
      </c>
    </row>
    <row r="5" spans="2:5">
      <c r="B5" s="3">
        <v>1</v>
      </c>
      <c r="C5" s="4" t="s">
        <v>5</v>
      </c>
      <c r="D5" s="5">
        <v>489000</v>
      </c>
      <c r="E5" s="5"/>
    </row>
    <row r="6" spans="2:5">
      <c r="B6" s="3">
        <v>2</v>
      </c>
      <c r="C6" s="4" t="s">
        <v>6</v>
      </c>
      <c r="D6" s="5"/>
      <c r="E6" s="5">
        <v>55500</v>
      </c>
    </row>
    <row r="7" spans="2:5">
      <c r="B7" s="3">
        <v>3</v>
      </c>
      <c r="C7" s="4" t="s">
        <v>7</v>
      </c>
      <c r="D7" s="5"/>
      <c r="E7" s="5">
        <v>223000</v>
      </c>
    </row>
    <row r="8" spans="2:5" ht="13.5" customHeight="1">
      <c r="B8" s="3">
        <v>4</v>
      </c>
      <c r="C8" s="6" t="s">
        <v>8</v>
      </c>
      <c r="D8" s="5">
        <v>91700</v>
      </c>
      <c r="E8" s="5">
        <v>80110.899999999994</v>
      </c>
    </row>
    <row r="9" spans="2:5" ht="13.5" customHeight="1">
      <c r="B9" s="3">
        <v>5</v>
      </c>
      <c r="C9" s="6" t="s">
        <v>9</v>
      </c>
      <c r="D9" s="5"/>
      <c r="E9" s="5"/>
    </row>
    <row r="10" spans="2:5" ht="13.5" customHeight="1">
      <c r="B10" s="7" t="s">
        <v>10</v>
      </c>
      <c r="C10" s="8" t="s">
        <v>11</v>
      </c>
      <c r="D10" s="9"/>
      <c r="E10" s="9">
        <v>85000</v>
      </c>
    </row>
    <row r="11" spans="2:5" ht="13.5" customHeight="1">
      <c r="B11" s="7" t="s">
        <v>12</v>
      </c>
      <c r="C11" s="8" t="s">
        <v>13</v>
      </c>
      <c r="D11" s="9"/>
      <c r="E11" s="9">
        <v>6000</v>
      </c>
    </row>
    <row r="12" spans="2:5">
      <c r="B12" s="7" t="s">
        <v>14</v>
      </c>
      <c r="C12" s="8" t="s">
        <v>15</v>
      </c>
      <c r="D12" s="9"/>
      <c r="E12" s="9">
        <v>5000</v>
      </c>
    </row>
    <row r="13" spans="2:5">
      <c r="B13" s="7" t="s">
        <v>16</v>
      </c>
      <c r="C13" s="8" t="s">
        <v>17</v>
      </c>
      <c r="D13" s="9">
        <v>23000</v>
      </c>
      <c r="E13" s="9">
        <v>32000</v>
      </c>
    </row>
    <row r="14" spans="2:5">
      <c r="B14" s="3">
        <v>6</v>
      </c>
      <c r="C14" s="6" t="s">
        <v>18</v>
      </c>
      <c r="D14" s="5"/>
      <c r="E14" s="5"/>
    </row>
    <row r="15" spans="2:5" ht="14.25" customHeight="1">
      <c r="B15" s="10" t="s">
        <v>19</v>
      </c>
      <c r="C15" s="8" t="s">
        <v>20</v>
      </c>
      <c r="D15" s="9">
        <v>7000</v>
      </c>
      <c r="E15" s="9">
        <v>4000</v>
      </c>
    </row>
    <row r="16" spans="2:5">
      <c r="B16" s="10" t="s">
        <v>21</v>
      </c>
      <c r="C16" s="8" t="s">
        <v>22</v>
      </c>
      <c r="D16" s="9"/>
      <c r="E16" s="9">
        <v>1000</v>
      </c>
    </row>
    <row r="17" spans="2:5" ht="16.5" customHeight="1">
      <c r="B17" s="3">
        <v>7</v>
      </c>
      <c r="C17" s="6" t="s">
        <v>23</v>
      </c>
      <c r="D17" s="5"/>
      <c r="E17" s="5"/>
    </row>
    <row r="18" spans="2:5" ht="12.75" customHeight="1">
      <c r="B18" s="160" t="s">
        <v>24</v>
      </c>
      <c r="C18" s="11" t="s">
        <v>25</v>
      </c>
      <c r="D18" s="12"/>
      <c r="E18" s="13"/>
    </row>
    <row r="19" spans="2:5" ht="12.75" customHeight="1">
      <c r="B19" s="160"/>
      <c r="C19" s="8" t="s">
        <v>26</v>
      </c>
      <c r="D19" s="9">
        <v>9980</v>
      </c>
      <c r="E19" s="9">
        <v>9000</v>
      </c>
    </row>
    <row r="20" spans="2:5">
      <c r="B20" s="160"/>
      <c r="C20" s="8" t="s">
        <v>27</v>
      </c>
      <c r="D20" s="9">
        <v>9980</v>
      </c>
      <c r="E20" s="9">
        <v>9000</v>
      </c>
    </row>
    <row r="21" spans="2:5" ht="27.75" customHeight="1">
      <c r="B21" s="10" t="s">
        <v>28</v>
      </c>
      <c r="C21" s="14" t="s">
        <v>29</v>
      </c>
      <c r="D21" s="9">
        <v>15441.06</v>
      </c>
      <c r="E21" s="9">
        <v>17146.080000000002</v>
      </c>
    </row>
    <row r="22" spans="2:5" ht="16.5" customHeight="1">
      <c r="B22" s="160" t="s">
        <v>30</v>
      </c>
      <c r="C22" s="11" t="s">
        <v>31</v>
      </c>
      <c r="D22" s="12"/>
      <c r="E22" s="12"/>
    </row>
    <row r="23" spans="2:5" ht="25.5">
      <c r="B23" s="160"/>
      <c r="C23" s="8" t="s">
        <v>32</v>
      </c>
      <c r="D23" s="9">
        <v>86230</v>
      </c>
      <c r="E23" s="9">
        <v>115121.38</v>
      </c>
    </row>
    <row r="24" spans="2:5" ht="16.5" customHeight="1">
      <c r="B24" s="160" t="s">
        <v>33</v>
      </c>
      <c r="C24" s="11" t="s">
        <v>34</v>
      </c>
      <c r="D24" s="12"/>
      <c r="E24" s="12"/>
    </row>
    <row r="25" spans="2:5">
      <c r="B25" s="160"/>
      <c r="C25" s="8" t="s">
        <v>35</v>
      </c>
      <c r="D25" s="9">
        <v>166172</v>
      </c>
      <c r="E25" s="9">
        <v>174972</v>
      </c>
    </row>
    <row r="26" spans="2:5" ht="24.75" customHeight="1">
      <c r="B26" s="160"/>
      <c r="C26" s="8" t="s">
        <v>36</v>
      </c>
      <c r="D26" s="9">
        <v>213100</v>
      </c>
      <c r="E26" s="9">
        <v>224400</v>
      </c>
    </row>
    <row r="27" spans="2:5" ht="15" customHeight="1">
      <c r="B27" s="161" t="s">
        <v>37</v>
      </c>
      <c r="C27" s="11" t="s">
        <v>38</v>
      </c>
      <c r="D27" s="12"/>
      <c r="E27" s="12"/>
    </row>
    <row r="28" spans="2:5" ht="18.75" customHeight="1">
      <c r="B28" s="161"/>
      <c r="C28" s="8" t="s">
        <v>39</v>
      </c>
      <c r="D28" s="9">
        <v>60200</v>
      </c>
      <c r="E28" s="9">
        <v>120400</v>
      </c>
    </row>
    <row r="29" spans="2:5" ht="26.25" customHeight="1">
      <c r="B29" s="161"/>
      <c r="C29" s="8" t="s">
        <v>40</v>
      </c>
      <c r="D29" s="9">
        <v>31922</v>
      </c>
      <c r="E29" s="9">
        <v>54433</v>
      </c>
    </row>
    <row r="30" spans="2:5" ht="14.25" customHeight="1">
      <c r="B30" s="161"/>
      <c r="C30" s="8" t="s">
        <v>41</v>
      </c>
      <c r="D30" s="9">
        <v>4800</v>
      </c>
      <c r="E30" s="9"/>
    </row>
    <row r="31" spans="2:5" ht="38.25" customHeight="1">
      <c r="B31" s="161"/>
      <c r="C31" s="8" t="s">
        <v>42</v>
      </c>
      <c r="D31" s="9">
        <v>41525</v>
      </c>
      <c r="E31" s="9">
        <v>84125</v>
      </c>
    </row>
    <row r="32" spans="2:5" ht="15" customHeight="1">
      <c r="B32" s="161"/>
      <c r="C32" s="8" t="s">
        <v>43</v>
      </c>
      <c r="D32" s="9">
        <v>12600</v>
      </c>
      <c r="E32" s="9"/>
    </row>
    <row r="33" spans="2:14" ht="18" customHeight="1">
      <c r="B33" s="10" t="s">
        <v>44</v>
      </c>
      <c r="C33" s="14" t="s">
        <v>45</v>
      </c>
      <c r="D33" s="9">
        <v>71800</v>
      </c>
      <c r="E33" s="9">
        <v>80000</v>
      </c>
    </row>
    <row r="34" spans="2:14" ht="15.75" customHeight="1">
      <c r="B34" s="10" t="s">
        <v>46</v>
      </c>
      <c r="C34" s="14" t="s">
        <v>47</v>
      </c>
      <c r="D34" s="9">
        <v>40000</v>
      </c>
      <c r="E34" s="9">
        <v>40000</v>
      </c>
      <c r="N34" s="15" t="s">
        <v>48</v>
      </c>
    </row>
    <row r="35" spans="2:14" ht="16.5" customHeight="1">
      <c r="B35" s="161" t="s">
        <v>49</v>
      </c>
      <c r="C35" s="11" t="s">
        <v>50</v>
      </c>
      <c r="D35" s="12"/>
      <c r="E35" s="12"/>
    </row>
    <row r="36" spans="2:14" ht="16.5" customHeight="1">
      <c r="B36" s="161"/>
      <c r="C36" s="14" t="s">
        <v>51</v>
      </c>
      <c r="D36" s="9">
        <v>14114</v>
      </c>
      <c r="E36" s="9">
        <v>16154</v>
      </c>
    </row>
    <row r="37" spans="2:14" ht="16.5" customHeight="1">
      <c r="B37" s="161"/>
      <c r="C37" s="14" t="s">
        <v>52</v>
      </c>
      <c r="D37" s="9">
        <v>8200</v>
      </c>
      <c r="E37" s="9">
        <v>8200</v>
      </c>
    </row>
    <row r="38" spans="2:14" ht="16.5" customHeight="1">
      <c r="B38" s="3">
        <v>8</v>
      </c>
      <c r="C38" s="6" t="s">
        <v>53</v>
      </c>
      <c r="D38" s="5">
        <v>25000</v>
      </c>
      <c r="E38" s="5"/>
    </row>
    <row r="39" spans="2:14" ht="16.5" customHeight="1">
      <c r="B39" s="3">
        <v>9</v>
      </c>
      <c r="C39" s="6" t="s">
        <v>54</v>
      </c>
      <c r="D39" s="5">
        <v>8547.6</v>
      </c>
      <c r="E39" s="5"/>
    </row>
    <row r="40" spans="2:14" ht="16.5" customHeight="1">
      <c r="B40" s="3">
        <v>10</v>
      </c>
      <c r="C40" s="6" t="s">
        <v>55</v>
      </c>
      <c r="D40" s="5"/>
      <c r="E40" s="5">
        <v>12200</v>
      </c>
    </row>
    <row r="41" spans="2:14">
      <c r="B41" s="3">
        <v>11</v>
      </c>
      <c r="C41" s="6" t="s">
        <v>56</v>
      </c>
      <c r="D41" s="5"/>
      <c r="E41" s="5">
        <v>1200</v>
      </c>
    </row>
    <row r="42" spans="2:14">
      <c r="B42" s="3">
        <v>12</v>
      </c>
      <c r="C42" s="6" t="s">
        <v>57</v>
      </c>
      <c r="D42" s="5"/>
      <c r="E42" s="5">
        <v>3460</v>
      </c>
    </row>
    <row r="43" spans="2:14">
      <c r="B43" s="3">
        <v>13</v>
      </c>
      <c r="C43" s="6" t="s">
        <v>58</v>
      </c>
      <c r="D43" s="5">
        <v>1800</v>
      </c>
      <c r="E43" s="5"/>
    </row>
    <row r="44" spans="2:14">
      <c r="B44" s="3">
        <v>14</v>
      </c>
      <c r="C44" s="6" t="s">
        <v>59</v>
      </c>
      <c r="D44" s="5">
        <v>29310.7</v>
      </c>
      <c r="E44" s="5"/>
    </row>
    <row r="45" spans="2:14">
      <c r="B45" s="16"/>
      <c r="C45" s="17"/>
      <c r="D45" s="17"/>
      <c r="E45" s="17"/>
    </row>
    <row r="46" spans="2:14" ht="15">
      <c r="B46" s="18"/>
      <c r="C46" s="19" t="s">
        <v>60</v>
      </c>
      <c r="D46" s="20">
        <f>SUM(D5:D44)</f>
        <v>1461422.36</v>
      </c>
      <c r="E46" s="20">
        <f>SUM(E5:E44)</f>
        <v>1461422.3599999999</v>
      </c>
      <c r="F46" s="21">
        <f>D46-E46</f>
        <v>0</v>
      </c>
      <c r="G46">
        <v>32140</v>
      </c>
      <c r="H46" s="21">
        <f>E46+G46</f>
        <v>1493562.3599999999</v>
      </c>
    </row>
    <row r="47" spans="2:14">
      <c r="B47" s="22"/>
      <c r="C47" s="23" t="s">
        <v>61</v>
      </c>
      <c r="D47" s="24"/>
      <c r="E47" s="21"/>
    </row>
    <row r="49" spans="3:4">
      <c r="C49" s="25"/>
    </row>
    <row r="50" spans="3:4">
      <c r="C50" s="26"/>
    </row>
    <row r="52" spans="3:4">
      <c r="C52" s="26"/>
    </row>
    <row r="53" spans="3:4">
      <c r="C53" s="25"/>
      <c r="D53" t="s">
        <v>48</v>
      </c>
    </row>
  </sheetData>
  <sheetProtection selectLockedCells="1" selectUnlockedCells="1"/>
  <mergeCells count="9">
    <mergeCell ref="B24:B26"/>
    <mergeCell ref="B27:B32"/>
    <mergeCell ref="B35:B37"/>
    <mergeCell ref="C1:E1"/>
    <mergeCell ref="B3:B4"/>
    <mergeCell ref="C3:C4"/>
    <mergeCell ref="D3:E3"/>
    <mergeCell ref="B18:B20"/>
    <mergeCell ref="B22:B23"/>
  </mergeCells>
  <pageMargins left="0.74791666666666667" right="0.19652777777777777" top="0.98402777777777772" bottom="0.98402777777777772" header="0.51180555555555551" footer="0.51180555555555551"/>
  <pageSetup paperSize="9" scale="78" firstPageNumber="0" orientation="portrait" horizontalDpi="300" verticalDpi="300"/>
  <headerFooter alignWithMargins="0"/>
  <rowBreaks count="1" manualBreakCount="1">
    <brk id="4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opLeftCell="B16" zoomScaleSheetLayoutView="91" workbookViewId="0">
      <selection activeCell="B52" sqref="B52"/>
    </sheetView>
  </sheetViews>
  <sheetFormatPr defaultRowHeight="12.75"/>
  <cols>
    <col min="1" max="1" width="5.85546875" customWidth="1"/>
    <col min="2" max="2" width="74.5703125" customWidth="1"/>
    <col min="3" max="3" width="12.5703125" customWidth="1"/>
    <col min="4" max="4" width="13" customWidth="1"/>
    <col min="5" max="5" width="13.7109375" customWidth="1"/>
    <col min="6" max="6" width="18.28515625" customWidth="1"/>
    <col min="7" max="7" width="12" customWidth="1"/>
    <col min="8" max="8" width="9.5703125" customWidth="1"/>
    <col min="9" max="9" width="9.42578125" customWidth="1"/>
    <col min="10" max="10" width="21" customWidth="1"/>
    <col min="11" max="11" width="16.28515625" customWidth="1"/>
    <col min="12" max="13" width="9.5703125" customWidth="1"/>
  </cols>
  <sheetData>
    <row r="2" spans="1:10" ht="15.75">
      <c r="A2" s="167" t="s">
        <v>62</v>
      </c>
      <c r="B2" s="167" t="s">
        <v>2</v>
      </c>
      <c r="C2" s="168">
        <v>2013</v>
      </c>
      <c r="D2" s="168"/>
      <c r="E2" s="168"/>
      <c r="F2" s="168"/>
    </row>
    <row r="3" spans="1:10" ht="12.75" customHeight="1">
      <c r="A3" s="167"/>
      <c r="B3" s="167"/>
      <c r="C3" s="167" t="s">
        <v>3</v>
      </c>
      <c r="D3" s="169" t="s">
        <v>63</v>
      </c>
      <c r="E3" s="169"/>
      <c r="F3" s="169"/>
    </row>
    <row r="4" spans="1:10" ht="47.25">
      <c r="A4" s="167"/>
      <c r="B4" s="167"/>
      <c r="C4" s="167"/>
      <c r="D4" s="28" t="s">
        <v>64</v>
      </c>
      <c r="E4" s="29" t="s">
        <v>65</v>
      </c>
      <c r="F4" s="28" t="s">
        <v>66</v>
      </c>
    </row>
    <row r="5" spans="1:10" ht="15.75">
      <c r="A5" s="30" t="s">
        <v>67</v>
      </c>
      <c r="B5" s="31" t="s">
        <v>68</v>
      </c>
      <c r="C5" s="32">
        <v>532400</v>
      </c>
      <c r="D5" s="33"/>
      <c r="E5" s="33"/>
      <c r="F5" s="32"/>
      <c r="H5" s="21"/>
    </row>
    <row r="6" spans="1:10" ht="15.75">
      <c r="A6" s="30"/>
      <c r="B6" s="34" t="s">
        <v>69</v>
      </c>
      <c r="C6" s="32">
        <v>7900</v>
      </c>
      <c r="D6" s="33"/>
      <c r="E6" s="33"/>
      <c r="F6" s="32"/>
      <c r="G6" s="21"/>
    </row>
    <row r="7" spans="1:10" ht="15.75">
      <c r="A7" s="30" t="s">
        <v>70</v>
      </c>
      <c r="B7" s="31" t="s">
        <v>71</v>
      </c>
      <c r="C7" s="32">
        <v>26759.91</v>
      </c>
      <c r="D7" s="33"/>
      <c r="E7" s="33"/>
      <c r="F7" s="32"/>
      <c r="G7" s="21"/>
      <c r="H7" s="21">
        <f>C5+C6+C7+C8</f>
        <v>582500.97000000009</v>
      </c>
    </row>
    <row r="8" spans="1:10" ht="15.75">
      <c r="A8" s="30" t="s">
        <v>72</v>
      </c>
      <c r="B8" s="31" t="s">
        <v>73</v>
      </c>
      <c r="C8" s="32">
        <v>15441.06</v>
      </c>
      <c r="D8" s="33"/>
      <c r="E8" s="33"/>
      <c r="F8" s="32"/>
    </row>
    <row r="9" spans="1:10" ht="15.75">
      <c r="A9" s="30" t="s">
        <v>74</v>
      </c>
      <c r="B9" s="35" t="s">
        <v>75</v>
      </c>
      <c r="C9" s="36"/>
      <c r="D9" s="37">
        <v>64000</v>
      </c>
      <c r="E9" s="37"/>
      <c r="F9" s="36">
        <v>64000</v>
      </c>
    </row>
    <row r="10" spans="1:10" ht="15.75">
      <c r="A10" s="30"/>
      <c r="B10" s="38" t="s">
        <v>76</v>
      </c>
      <c r="C10" s="36"/>
      <c r="D10" s="37"/>
      <c r="E10" s="37"/>
      <c r="F10" s="36">
        <v>2020</v>
      </c>
    </row>
    <row r="11" spans="1:10" ht="15.75">
      <c r="A11" s="30" t="s">
        <v>77</v>
      </c>
      <c r="B11" s="35" t="s">
        <v>78</v>
      </c>
      <c r="C11" s="36"/>
      <c r="D11" s="37">
        <v>246454.59</v>
      </c>
      <c r="E11" s="37"/>
      <c r="F11" s="36">
        <f>D11</f>
        <v>246454.59</v>
      </c>
      <c r="G11" s="21"/>
    </row>
    <row r="12" spans="1:10" ht="15.75">
      <c r="A12" s="30"/>
      <c r="B12" s="38" t="s">
        <v>79</v>
      </c>
      <c r="C12" s="36"/>
      <c r="D12" s="37"/>
      <c r="E12" s="37"/>
      <c r="F12" s="36"/>
    </row>
    <row r="13" spans="1:10" ht="15.75">
      <c r="A13" s="30"/>
      <c r="B13" s="38" t="s">
        <v>80</v>
      </c>
      <c r="C13" s="36"/>
      <c r="D13" s="37"/>
      <c r="E13" s="37"/>
      <c r="F13" s="36"/>
    </row>
    <row r="14" spans="1:10" ht="15.75">
      <c r="A14" s="30" t="s">
        <v>81</v>
      </c>
      <c r="B14" s="39" t="s">
        <v>9</v>
      </c>
      <c r="C14" s="36"/>
      <c r="D14" s="37"/>
      <c r="E14" s="37"/>
      <c r="F14" s="36"/>
      <c r="J14" s="21"/>
    </row>
    <row r="15" spans="1:10" ht="15.75">
      <c r="A15" s="40" t="s">
        <v>82</v>
      </c>
      <c r="B15" s="41" t="s">
        <v>83</v>
      </c>
      <c r="C15" s="42">
        <v>41000</v>
      </c>
      <c r="D15" s="43"/>
      <c r="E15" s="43">
        <v>37000</v>
      </c>
      <c r="F15" s="42">
        <v>37000</v>
      </c>
    </row>
    <row r="16" spans="1:10" ht="15.75">
      <c r="A16" s="40"/>
      <c r="B16" s="41"/>
      <c r="C16" s="42"/>
      <c r="D16" s="43"/>
      <c r="E16" s="43"/>
      <c r="F16" s="42"/>
    </row>
    <row r="17" spans="1:12" s="49" customFormat="1" ht="15.75">
      <c r="A17" s="44" t="s">
        <v>84</v>
      </c>
      <c r="B17" s="45" t="s">
        <v>85</v>
      </c>
      <c r="C17" s="46"/>
      <c r="D17" s="47">
        <v>54950</v>
      </c>
      <c r="E17" s="47"/>
      <c r="F17" s="46">
        <v>54950</v>
      </c>
      <c r="G17" s="48"/>
    </row>
    <row r="18" spans="1:12" s="49" customFormat="1" ht="15.75">
      <c r="A18" s="44" t="s">
        <v>86</v>
      </c>
      <c r="B18" s="45" t="s">
        <v>87</v>
      </c>
      <c r="C18" s="46"/>
      <c r="D18" s="47"/>
      <c r="E18" s="47"/>
      <c r="F18" s="46"/>
      <c r="G18" s="48"/>
    </row>
    <row r="19" spans="1:12" s="49" customFormat="1" ht="18.75" customHeight="1">
      <c r="A19" s="170" t="s">
        <v>88</v>
      </c>
      <c r="B19" s="50" t="s">
        <v>89</v>
      </c>
      <c r="C19" s="46"/>
      <c r="D19" s="47"/>
      <c r="E19" s="47"/>
      <c r="F19" s="46"/>
    </row>
    <row r="20" spans="1:12" s="49" customFormat="1" ht="15.75" customHeight="1">
      <c r="A20" s="170"/>
      <c r="B20" s="51" t="s">
        <v>90</v>
      </c>
      <c r="C20" s="52">
        <v>21000</v>
      </c>
      <c r="D20" s="47"/>
      <c r="E20" s="47">
        <v>21000</v>
      </c>
      <c r="F20" s="46">
        <v>21000</v>
      </c>
      <c r="J20" s="48"/>
    </row>
    <row r="21" spans="1:12" s="49" customFormat="1" ht="14.25" customHeight="1">
      <c r="A21" s="170"/>
      <c r="B21" s="51" t="s">
        <v>91</v>
      </c>
      <c r="C21" s="52"/>
      <c r="D21" s="47">
        <v>27000</v>
      </c>
      <c r="E21" s="47"/>
      <c r="F21" s="46">
        <v>27000</v>
      </c>
    </row>
    <row r="22" spans="1:12" ht="15.75">
      <c r="A22" s="30" t="s">
        <v>92</v>
      </c>
      <c r="B22" s="39" t="s">
        <v>18</v>
      </c>
      <c r="C22" s="36"/>
      <c r="D22" s="37"/>
      <c r="E22" s="37"/>
      <c r="F22" s="36"/>
      <c r="G22" s="21"/>
    </row>
    <row r="23" spans="1:12" ht="15.75">
      <c r="A23" s="40"/>
      <c r="B23" s="45" t="s">
        <v>20</v>
      </c>
      <c r="C23" s="46"/>
      <c r="D23" s="47">
        <v>6000</v>
      </c>
      <c r="E23" s="47"/>
      <c r="F23" s="46">
        <v>6000</v>
      </c>
      <c r="G23" s="21"/>
    </row>
    <row r="24" spans="1:12" s="49" customFormat="1" ht="15.75">
      <c r="A24" s="44"/>
      <c r="B24" s="45" t="s">
        <v>93</v>
      </c>
      <c r="C24" s="46"/>
      <c r="D24" s="47">
        <v>2000</v>
      </c>
      <c r="E24" s="47"/>
      <c r="F24" s="46">
        <v>2000</v>
      </c>
      <c r="L24" s="53" t="s">
        <v>94</v>
      </c>
    </row>
    <row r="25" spans="1:12" ht="15.75">
      <c r="A25" s="30" t="s">
        <v>95</v>
      </c>
      <c r="B25" s="39" t="s">
        <v>96</v>
      </c>
      <c r="C25" s="36"/>
      <c r="D25" s="37">
        <v>5000</v>
      </c>
      <c r="E25" s="37"/>
      <c r="F25" s="36">
        <v>5000</v>
      </c>
      <c r="G25" s="49"/>
    </row>
    <row r="26" spans="1:12" ht="15.75">
      <c r="A26" s="30" t="s">
        <v>97</v>
      </c>
      <c r="B26" s="39" t="s">
        <v>57</v>
      </c>
      <c r="C26" s="36"/>
      <c r="D26" s="37">
        <v>2076.7800000000002</v>
      </c>
      <c r="E26" s="37"/>
      <c r="F26" s="36">
        <f>SUM(D26:E26)</f>
        <v>2076.7800000000002</v>
      </c>
      <c r="G26" s="49"/>
    </row>
    <row r="27" spans="1:12" s="49" customFormat="1" ht="15.75">
      <c r="A27" s="30" t="s">
        <v>98</v>
      </c>
      <c r="B27" s="39" t="s">
        <v>23</v>
      </c>
      <c r="C27" s="36"/>
      <c r="D27" s="37"/>
      <c r="E27" s="37"/>
      <c r="F27" s="36"/>
      <c r="H27" s="53" t="s">
        <v>48</v>
      </c>
    </row>
    <row r="28" spans="1:12" s="49" customFormat="1" ht="15.75">
      <c r="A28" s="44" t="s">
        <v>99</v>
      </c>
      <c r="B28" s="54" t="s">
        <v>100</v>
      </c>
      <c r="C28" s="55"/>
      <c r="D28" s="56"/>
      <c r="E28" s="56"/>
      <c r="F28" s="55"/>
      <c r="H28" s="53"/>
    </row>
    <row r="29" spans="1:12" s="49" customFormat="1" ht="31.5">
      <c r="A29" s="40"/>
      <c r="B29" s="57" t="s">
        <v>101</v>
      </c>
      <c r="C29" s="55"/>
      <c r="D29" s="56"/>
      <c r="E29" s="56"/>
      <c r="F29" s="55"/>
      <c r="H29" s="53"/>
    </row>
    <row r="30" spans="1:12" s="49" customFormat="1" ht="15.75">
      <c r="A30" s="40"/>
      <c r="B30" s="57" t="s">
        <v>102</v>
      </c>
      <c r="C30" s="55">
        <v>19296.580000000002</v>
      </c>
      <c r="D30" s="56"/>
      <c r="E30" s="56">
        <v>19296.580000000002</v>
      </c>
      <c r="F30" s="55">
        <v>19296.580000000002</v>
      </c>
      <c r="H30" s="53"/>
      <c r="J30" s="48"/>
      <c r="K30" s="49" t="s">
        <v>94</v>
      </c>
    </row>
    <row r="31" spans="1:12" s="49" customFormat="1" ht="15.75">
      <c r="A31" s="40"/>
      <c r="B31" s="57" t="s">
        <v>103</v>
      </c>
      <c r="C31" s="55">
        <v>47936.75</v>
      </c>
      <c r="D31" s="56"/>
      <c r="E31" s="56">
        <v>47936.75</v>
      </c>
      <c r="F31" s="55">
        <v>47936.75</v>
      </c>
      <c r="H31" s="53"/>
    </row>
    <row r="32" spans="1:12" s="49" customFormat="1" ht="15.75">
      <c r="A32" s="40"/>
      <c r="B32" s="57" t="s">
        <v>91</v>
      </c>
      <c r="C32" s="55"/>
      <c r="D32" s="56">
        <v>5050</v>
      </c>
      <c r="E32" s="56"/>
      <c r="F32" s="55">
        <v>5050</v>
      </c>
      <c r="H32" s="53"/>
    </row>
    <row r="33" spans="1:15" s="49" customFormat="1" ht="15.75">
      <c r="A33" s="58" t="s">
        <v>104</v>
      </c>
      <c r="B33" s="59" t="s">
        <v>105</v>
      </c>
      <c r="C33" s="60">
        <v>50000</v>
      </c>
      <c r="D33" s="61"/>
      <c r="E33" s="61">
        <v>46000</v>
      </c>
      <c r="F33" s="60">
        <v>46000</v>
      </c>
      <c r="H33" s="53"/>
    </row>
    <row r="34" spans="1:15" s="49" customFormat="1" ht="31.5">
      <c r="A34" s="165" t="s">
        <v>106</v>
      </c>
      <c r="B34" s="62" t="s">
        <v>107</v>
      </c>
      <c r="C34" s="63"/>
      <c r="D34" s="64"/>
      <c r="E34" s="64"/>
      <c r="F34" s="63">
        <v>271286</v>
      </c>
      <c r="H34" s="53" t="s">
        <v>108</v>
      </c>
      <c r="K34" s="65">
        <v>444576</v>
      </c>
    </row>
    <row r="35" spans="1:15" s="49" customFormat="1" ht="15.75">
      <c r="A35" s="165"/>
      <c r="B35" s="66" t="s">
        <v>109</v>
      </c>
      <c r="C35" s="63">
        <v>244157</v>
      </c>
      <c r="D35" s="64"/>
      <c r="E35" s="64">
        <f>F34-D36</f>
        <v>244157</v>
      </c>
      <c r="F35" s="63"/>
      <c r="H35" s="53"/>
      <c r="K35" s="65"/>
    </row>
    <row r="36" spans="1:15" s="49" customFormat="1" ht="15.75">
      <c r="A36" s="165"/>
      <c r="B36" s="67" t="s">
        <v>110</v>
      </c>
      <c r="C36" s="63"/>
      <c r="D36" s="64">
        <v>27129</v>
      </c>
      <c r="E36" s="64"/>
      <c r="F36" s="63"/>
      <c r="G36" s="49" t="s">
        <v>48</v>
      </c>
      <c r="H36" s="53" t="s">
        <v>111</v>
      </c>
      <c r="K36" s="65">
        <v>44458</v>
      </c>
      <c r="M36" s="53" t="s">
        <v>112</v>
      </c>
      <c r="O36" s="48">
        <f>K36-D36</f>
        <v>17329</v>
      </c>
    </row>
    <row r="37" spans="1:15" s="49" customFormat="1" ht="31.5">
      <c r="A37" s="68" t="s">
        <v>113</v>
      </c>
      <c r="B37" s="69" t="s">
        <v>114</v>
      </c>
      <c r="C37" s="55"/>
      <c r="D37" s="56"/>
      <c r="E37" s="56"/>
      <c r="F37" s="55">
        <v>384575.24</v>
      </c>
      <c r="H37" s="53"/>
      <c r="K37" s="65"/>
      <c r="M37" s="53"/>
      <c r="O37" s="48"/>
    </row>
    <row r="38" spans="1:15" s="49" customFormat="1" ht="15.75" customHeight="1">
      <c r="A38" s="166"/>
      <c r="B38" s="57" t="s">
        <v>115</v>
      </c>
      <c r="C38" s="56">
        <v>98066.64</v>
      </c>
      <c r="D38" s="56"/>
      <c r="E38" s="56">
        <v>98066.64</v>
      </c>
      <c r="F38" s="56"/>
      <c r="H38" s="71" t="s">
        <v>108</v>
      </c>
      <c r="I38" s="71"/>
      <c r="J38" s="71"/>
      <c r="K38" s="72">
        <v>384575.24</v>
      </c>
    </row>
    <row r="39" spans="1:15" s="49" customFormat="1" ht="15.75" customHeight="1">
      <c r="A39" s="166"/>
      <c r="B39" s="73" t="s">
        <v>116</v>
      </c>
      <c r="C39" s="55"/>
      <c r="D39" s="56">
        <v>57686.32</v>
      </c>
      <c r="E39" s="56"/>
      <c r="F39" s="55"/>
      <c r="H39" s="74" t="s">
        <v>117</v>
      </c>
      <c r="I39" s="75"/>
      <c r="J39" s="75"/>
      <c r="K39" s="76">
        <f>F38-C38-D39</f>
        <v>-155752.95999999999</v>
      </c>
      <c r="L39" s="48">
        <f>F37-C38-D39</f>
        <v>228822.27999999997</v>
      </c>
    </row>
    <row r="40" spans="1:15" s="49" customFormat="1" ht="15.75" customHeight="1">
      <c r="A40" s="166"/>
      <c r="B40" s="77" t="s">
        <v>118</v>
      </c>
      <c r="C40" s="56"/>
      <c r="D40" s="78">
        <v>72842.28</v>
      </c>
      <c r="E40" s="56"/>
      <c r="F40" s="55"/>
      <c r="H40" s="79"/>
      <c r="I40" s="79"/>
      <c r="J40" s="79"/>
      <c r="K40" s="79"/>
      <c r="L40" s="48"/>
    </row>
    <row r="41" spans="1:15" s="49" customFormat="1" ht="15.75" customHeight="1">
      <c r="A41" s="166"/>
      <c r="B41" s="77" t="s">
        <v>119</v>
      </c>
      <c r="C41" s="56"/>
      <c r="D41" s="78"/>
      <c r="E41" s="56">
        <v>8000</v>
      </c>
      <c r="F41" s="55"/>
      <c r="H41" s="79"/>
      <c r="I41" s="79"/>
      <c r="J41" s="79"/>
      <c r="K41" s="79"/>
      <c r="L41" s="48"/>
    </row>
    <row r="42" spans="1:15" s="49" customFormat="1" ht="15.75" customHeight="1">
      <c r="A42" s="166"/>
      <c r="B42" s="80" t="s">
        <v>120</v>
      </c>
      <c r="C42" s="81">
        <v>150000</v>
      </c>
      <c r="D42" s="78"/>
      <c r="E42" s="78">
        <v>150000</v>
      </c>
      <c r="F42" s="55"/>
      <c r="H42" s="79"/>
      <c r="I42" s="82"/>
      <c r="J42" s="79"/>
      <c r="K42" s="79"/>
    </row>
    <row r="43" spans="1:15" s="49" customFormat="1" ht="31.5">
      <c r="A43" s="166" t="s">
        <v>121</v>
      </c>
      <c r="B43" s="83" t="s">
        <v>122</v>
      </c>
      <c r="C43" s="60">
        <v>40040</v>
      </c>
      <c r="D43" s="61"/>
      <c r="E43" s="61">
        <v>40040</v>
      </c>
      <c r="F43" s="60">
        <v>72100</v>
      </c>
      <c r="G43" s="48"/>
      <c r="H43" s="79"/>
      <c r="I43" s="84"/>
      <c r="J43" s="79"/>
      <c r="K43" s="79"/>
    </row>
    <row r="44" spans="1:15" s="49" customFormat="1" ht="15.75">
      <c r="A44" s="166"/>
      <c r="B44" s="85" t="s">
        <v>123</v>
      </c>
      <c r="C44" s="61"/>
      <c r="D44" s="61">
        <v>12012</v>
      </c>
      <c r="E44" s="61"/>
      <c r="F44" s="60"/>
      <c r="H44" s="86"/>
      <c r="I44" s="84"/>
      <c r="J44" s="86"/>
      <c r="K44" s="86"/>
      <c r="O44" s="48"/>
    </row>
    <row r="45" spans="1:15" s="49" customFormat="1" ht="15.75">
      <c r="A45" s="166"/>
      <c r="B45" s="85" t="s">
        <v>124</v>
      </c>
      <c r="C45" s="61">
        <v>20048</v>
      </c>
      <c r="D45" s="61"/>
      <c r="E45" s="61">
        <v>20048</v>
      </c>
      <c r="F45" s="60"/>
      <c r="H45" s="86"/>
      <c r="I45" s="84"/>
      <c r="J45" s="86"/>
      <c r="K45" s="79"/>
    </row>
    <row r="46" spans="1:15" s="49" customFormat="1" ht="31.5">
      <c r="A46" s="70" t="s">
        <v>125</v>
      </c>
      <c r="B46" s="62" t="s">
        <v>126</v>
      </c>
      <c r="C46" s="63">
        <v>101000</v>
      </c>
      <c r="D46" s="64"/>
      <c r="E46" s="64">
        <v>101000</v>
      </c>
      <c r="F46" s="63">
        <f>C46+D47</f>
        <v>101300</v>
      </c>
      <c r="H46" s="79"/>
      <c r="I46" s="84"/>
      <c r="J46" s="79"/>
      <c r="K46" s="79"/>
    </row>
    <row r="47" spans="1:15" s="49" customFormat="1" ht="15.75">
      <c r="A47" s="70"/>
      <c r="B47" s="66" t="s">
        <v>127</v>
      </c>
      <c r="C47" s="87"/>
      <c r="D47" s="64">
        <v>300</v>
      </c>
      <c r="E47" s="64"/>
      <c r="F47" s="63"/>
      <c r="H47" s="79"/>
      <c r="I47" s="84"/>
      <c r="J47" s="79"/>
      <c r="K47" s="79"/>
    </row>
    <row r="48" spans="1:15" ht="15.75">
      <c r="A48" s="40"/>
      <c r="B48" s="88"/>
      <c r="C48" s="46"/>
      <c r="D48" s="47"/>
      <c r="E48" s="47"/>
      <c r="F48" s="46"/>
      <c r="G48" s="21"/>
      <c r="H48" s="79"/>
      <c r="I48" s="84"/>
      <c r="J48" s="79"/>
      <c r="K48" s="79"/>
    </row>
    <row r="49" spans="1:11" ht="15.75">
      <c r="A49" s="89"/>
      <c r="B49" s="90" t="s">
        <v>60</v>
      </c>
      <c r="C49" s="91">
        <f>SUM(C5:C48)</f>
        <v>1415045.94</v>
      </c>
      <c r="D49" s="92">
        <f>SUM(D5:D48)</f>
        <v>582500.97</v>
      </c>
      <c r="E49" s="92">
        <f>SUM(E5:E48)</f>
        <v>832544.97</v>
      </c>
      <c r="F49" s="93">
        <f>SUM(F5:F48)</f>
        <v>1415045.94</v>
      </c>
      <c r="G49" s="21">
        <f>F49-C49</f>
        <v>0</v>
      </c>
      <c r="H49" s="79"/>
      <c r="I49" s="86"/>
      <c r="J49" s="79"/>
      <c r="K49" s="79"/>
    </row>
    <row r="50" spans="1:11" ht="15.75">
      <c r="A50" s="24"/>
      <c r="B50" s="94"/>
      <c r="C50" s="24"/>
      <c r="D50" s="21"/>
      <c r="E50" s="95">
        <f>D49+E49</f>
        <v>1415045.94</v>
      </c>
      <c r="G50" s="21"/>
      <c r="H50" s="79"/>
      <c r="I50" s="79"/>
      <c r="J50" s="86"/>
      <c r="K50" s="79"/>
    </row>
    <row r="51" spans="1:11" ht="12" customHeight="1">
      <c r="A51" s="24"/>
      <c r="B51" s="23"/>
      <c r="C51" s="79"/>
      <c r="D51" s="86"/>
      <c r="E51" s="79"/>
      <c r="F51" s="24"/>
      <c r="H51" s="79"/>
      <c r="I51" s="79"/>
      <c r="J51" s="79"/>
      <c r="K51" s="79"/>
    </row>
    <row r="52" spans="1:11">
      <c r="D52" s="21"/>
      <c r="E52" s="21"/>
      <c r="F52" s="96"/>
    </row>
    <row r="55" spans="1:11">
      <c r="F55" s="15" t="s">
        <v>94</v>
      </c>
    </row>
  </sheetData>
  <sheetProtection selectLockedCells="1" selectUnlockedCells="1"/>
  <mergeCells count="9">
    <mergeCell ref="C2:F2"/>
    <mergeCell ref="C3:C4"/>
    <mergeCell ref="D3:F3"/>
    <mergeCell ref="A19:A21"/>
    <mergeCell ref="A34:A36"/>
    <mergeCell ref="A38:A42"/>
    <mergeCell ref="A43:A45"/>
    <mergeCell ref="A2:A4"/>
    <mergeCell ref="B2:B4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topLeftCell="C1" workbookViewId="0">
      <selection activeCell="C1" sqref="C1"/>
    </sheetView>
  </sheetViews>
  <sheetFormatPr defaultRowHeight="12.75"/>
  <cols>
    <col min="2" max="2" width="7.5703125" customWidth="1"/>
    <col min="3" max="3" width="77.28515625" customWidth="1"/>
    <col min="4" max="4" width="14.140625" customWidth="1"/>
    <col min="5" max="5" width="14.7109375" customWidth="1"/>
    <col min="6" max="6" width="17" customWidth="1"/>
    <col min="7" max="8" width="9.5703125" customWidth="1"/>
    <col min="13" max="14" width="9.5703125" customWidth="1"/>
  </cols>
  <sheetData>
    <row r="1" spans="2:7">
      <c r="C1" s="162" t="s">
        <v>128</v>
      </c>
      <c r="D1" s="162"/>
      <c r="E1" s="162"/>
    </row>
    <row r="3" spans="2:7" ht="15.75">
      <c r="B3" s="168" t="s">
        <v>62</v>
      </c>
      <c r="C3" s="167" t="s">
        <v>2</v>
      </c>
      <c r="D3" s="168">
        <v>2013</v>
      </c>
      <c r="E3" s="168"/>
    </row>
    <row r="4" spans="2:7" ht="47.25">
      <c r="B4" s="168"/>
      <c r="C4" s="167"/>
      <c r="D4" s="27" t="s">
        <v>3</v>
      </c>
      <c r="E4" s="29" t="s">
        <v>4</v>
      </c>
      <c r="F4" s="29" t="s">
        <v>129</v>
      </c>
      <c r="G4" s="15"/>
    </row>
    <row r="5" spans="2:7" ht="15.75">
      <c r="B5" s="97" t="s">
        <v>67</v>
      </c>
      <c r="C5" s="98" t="s">
        <v>130</v>
      </c>
      <c r="D5" s="61">
        <v>489000</v>
      </c>
      <c r="E5" s="61"/>
      <c r="F5" s="21"/>
    </row>
    <row r="6" spans="2:7" ht="15.75">
      <c r="B6" s="97" t="s">
        <v>70</v>
      </c>
      <c r="C6" s="98" t="s">
        <v>75</v>
      </c>
      <c r="D6" s="61"/>
      <c r="E6" s="60">
        <v>56000</v>
      </c>
      <c r="F6" s="21"/>
    </row>
    <row r="7" spans="2:7" ht="15.75">
      <c r="B7" s="97" t="s">
        <v>72</v>
      </c>
      <c r="C7" s="98" t="s">
        <v>78</v>
      </c>
      <c r="D7" s="61"/>
      <c r="E7" s="60">
        <v>235000</v>
      </c>
      <c r="F7" s="21"/>
    </row>
    <row r="8" spans="2:7" ht="15.75">
      <c r="B8" s="97" t="s">
        <v>74</v>
      </c>
      <c r="C8" s="83" t="s">
        <v>8</v>
      </c>
      <c r="D8" s="61">
        <v>91700</v>
      </c>
      <c r="E8" s="60">
        <v>80110.899999999994</v>
      </c>
      <c r="F8" s="21"/>
    </row>
    <row r="9" spans="2:7" ht="15.75">
      <c r="B9" s="97" t="s">
        <v>77</v>
      </c>
      <c r="C9" s="83" t="s">
        <v>9</v>
      </c>
      <c r="D9" s="61"/>
      <c r="E9" s="61"/>
      <c r="F9" s="21"/>
    </row>
    <row r="10" spans="2:7" s="49" customFormat="1" ht="15.75">
      <c r="B10" s="44" t="s">
        <v>131</v>
      </c>
      <c r="C10" s="45" t="s">
        <v>132</v>
      </c>
      <c r="D10" s="47"/>
      <c r="E10" s="46">
        <v>85000</v>
      </c>
      <c r="F10" s="48"/>
    </row>
    <row r="11" spans="2:7" s="49" customFormat="1" ht="15.75">
      <c r="B11" s="44" t="s">
        <v>133</v>
      </c>
      <c r="C11" s="45" t="s">
        <v>134</v>
      </c>
      <c r="D11" s="47">
        <v>8547.6</v>
      </c>
      <c r="E11" s="47"/>
      <c r="F11" s="48"/>
    </row>
    <row r="12" spans="2:7" s="49" customFormat="1" ht="15.75">
      <c r="B12" s="44" t="s">
        <v>135</v>
      </c>
      <c r="C12" s="45" t="s">
        <v>136</v>
      </c>
      <c r="D12" s="47"/>
      <c r="E12" s="46">
        <v>6000</v>
      </c>
      <c r="F12" s="48"/>
    </row>
    <row r="13" spans="2:7" s="49" customFormat="1" ht="15.75">
      <c r="B13" s="44" t="s">
        <v>137</v>
      </c>
      <c r="C13" s="45" t="s">
        <v>87</v>
      </c>
      <c r="D13" s="47"/>
      <c r="E13" s="46">
        <v>10000</v>
      </c>
      <c r="F13" s="48"/>
    </row>
    <row r="14" spans="2:7" s="49" customFormat="1" ht="18.75" customHeight="1">
      <c r="B14" s="166" t="s">
        <v>138</v>
      </c>
      <c r="C14" s="50" t="s">
        <v>89</v>
      </c>
      <c r="D14" s="47"/>
      <c r="E14" s="47"/>
      <c r="F14" s="48"/>
    </row>
    <row r="15" spans="2:7" s="49" customFormat="1" ht="18.75" customHeight="1">
      <c r="B15" s="166"/>
      <c r="C15" s="99" t="s">
        <v>139</v>
      </c>
      <c r="D15" s="100">
        <v>21000</v>
      </c>
      <c r="E15" s="47">
        <v>21000</v>
      </c>
      <c r="F15" s="48">
        <v>21000</v>
      </c>
    </row>
    <row r="16" spans="2:7" s="49" customFormat="1" ht="18.75" customHeight="1">
      <c r="B16" s="166"/>
      <c r="C16" s="101"/>
      <c r="D16" s="100"/>
      <c r="E16" s="46">
        <v>27000</v>
      </c>
      <c r="F16" s="48"/>
    </row>
    <row r="17" spans="2:15" s="49" customFormat="1" ht="18.75" customHeight="1">
      <c r="B17" s="166"/>
      <c r="C17" s="101" t="s">
        <v>140</v>
      </c>
      <c r="D17" s="47">
        <v>35000</v>
      </c>
      <c r="E17" s="47">
        <v>35000</v>
      </c>
      <c r="F17" s="48">
        <v>35000</v>
      </c>
    </row>
    <row r="18" spans="2:15" ht="15.75">
      <c r="B18" s="97" t="s">
        <v>81</v>
      </c>
      <c r="C18" s="83" t="s">
        <v>18</v>
      </c>
      <c r="D18" s="61"/>
      <c r="E18" s="61"/>
      <c r="F18" s="21"/>
    </row>
    <row r="19" spans="2:15" s="49" customFormat="1" ht="15.75">
      <c r="B19" s="44" t="s">
        <v>82</v>
      </c>
      <c r="C19" s="45" t="s">
        <v>20</v>
      </c>
      <c r="D19" s="47">
        <v>7000</v>
      </c>
      <c r="E19" s="47">
        <v>4000</v>
      </c>
      <c r="F19" s="48"/>
    </row>
    <row r="20" spans="2:15" s="49" customFormat="1" ht="15.75">
      <c r="B20" s="44" t="s">
        <v>84</v>
      </c>
      <c r="C20" s="45" t="s">
        <v>22</v>
      </c>
      <c r="D20" s="47"/>
      <c r="E20" s="47">
        <v>1000</v>
      </c>
      <c r="F20" s="48"/>
    </row>
    <row r="21" spans="2:15" ht="15.75">
      <c r="B21" s="97" t="s">
        <v>92</v>
      </c>
      <c r="C21" s="83" t="s">
        <v>55</v>
      </c>
      <c r="D21" s="61"/>
      <c r="E21" s="61">
        <v>17040</v>
      </c>
      <c r="F21" s="21"/>
    </row>
    <row r="22" spans="2:15" ht="15.75">
      <c r="B22" s="97" t="s">
        <v>95</v>
      </c>
      <c r="C22" s="83" t="s">
        <v>96</v>
      </c>
      <c r="D22" s="61"/>
      <c r="E22" s="61">
        <v>14000</v>
      </c>
      <c r="F22" s="21"/>
    </row>
    <row r="23" spans="2:15" ht="15.75">
      <c r="B23" s="97" t="s">
        <v>97</v>
      </c>
      <c r="C23" s="83" t="s">
        <v>57</v>
      </c>
      <c r="D23" s="61"/>
      <c r="E23" s="61">
        <v>3460</v>
      </c>
      <c r="F23" s="21"/>
    </row>
    <row r="24" spans="2:15" ht="15.75">
      <c r="B24" s="97" t="s">
        <v>98</v>
      </c>
      <c r="C24" s="83" t="s">
        <v>141</v>
      </c>
      <c r="D24" s="61"/>
      <c r="E24" s="61"/>
      <c r="F24" s="21"/>
    </row>
    <row r="25" spans="2:15" s="49" customFormat="1" ht="18.75" customHeight="1">
      <c r="B25" s="166" t="s">
        <v>142</v>
      </c>
      <c r="C25" s="102" t="s">
        <v>100</v>
      </c>
      <c r="D25" s="47"/>
      <c r="E25" s="47"/>
      <c r="F25" s="48"/>
      <c r="G25" s="103">
        <f>E26+E27</f>
        <v>80000</v>
      </c>
    </row>
    <row r="26" spans="2:15" s="49" customFormat="1" ht="27" customHeight="1">
      <c r="B26" s="166"/>
      <c r="C26" s="104" t="s">
        <v>101</v>
      </c>
      <c r="D26" s="47">
        <v>71800</v>
      </c>
      <c r="E26" s="47">
        <v>71800</v>
      </c>
      <c r="F26" s="48">
        <v>71800</v>
      </c>
    </row>
    <row r="27" spans="2:15" s="49" customFormat="1" ht="16.5" customHeight="1">
      <c r="B27" s="166"/>
      <c r="C27" s="104" t="s">
        <v>91</v>
      </c>
      <c r="D27" s="47"/>
      <c r="E27" s="46">
        <v>8200</v>
      </c>
      <c r="F27" s="48"/>
    </row>
    <row r="28" spans="2:15" s="49" customFormat="1" ht="15.75">
      <c r="B28" s="166" t="s">
        <v>143</v>
      </c>
      <c r="C28" s="105" t="s">
        <v>144</v>
      </c>
      <c r="D28" s="47"/>
      <c r="E28" s="106"/>
      <c r="F28" s="48"/>
    </row>
    <row r="29" spans="2:15" s="49" customFormat="1" ht="15.75">
      <c r="B29" s="166"/>
      <c r="C29" s="88" t="s">
        <v>145</v>
      </c>
      <c r="D29" s="47">
        <v>9980</v>
      </c>
      <c r="E29" s="47">
        <v>9000</v>
      </c>
      <c r="F29" s="48">
        <v>9000</v>
      </c>
      <c r="O29" s="49" t="s">
        <v>94</v>
      </c>
    </row>
    <row r="30" spans="2:15" s="49" customFormat="1" ht="15.75">
      <c r="B30" s="166"/>
      <c r="C30" s="88" t="s">
        <v>146</v>
      </c>
      <c r="D30" s="47">
        <v>9980</v>
      </c>
      <c r="E30" s="47">
        <v>9000</v>
      </c>
      <c r="F30" s="48">
        <v>9000</v>
      </c>
    </row>
    <row r="31" spans="2:15" s="49" customFormat="1" ht="31.5">
      <c r="B31" s="166" t="s">
        <v>147</v>
      </c>
      <c r="C31" s="102" t="s">
        <v>148</v>
      </c>
      <c r="D31" s="47"/>
      <c r="E31" s="47"/>
      <c r="F31" s="48"/>
      <c r="G31" s="103">
        <f>E32+E33</f>
        <v>17146.079999999998</v>
      </c>
    </row>
    <row r="32" spans="2:15" s="49" customFormat="1" ht="15.75">
      <c r="B32" s="166"/>
      <c r="C32" s="104" t="s">
        <v>149</v>
      </c>
      <c r="D32" s="47">
        <v>15441.06</v>
      </c>
      <c r="E32" s="47">
        <v>15441.06</v>
      </c>
      <c r="F32" s="48">
        <v>15441.06</v>
      </c>
    </row>
    <row r="33" spans="2:12" s="49" customFormat="1" ht="15.75">
      <c r="B33" s="166"/>
      <c r="C33" s="104" t="s">
        <v>91</v>
      </c>
      <c r="D33" s="47"/>
      <c r="E33" s="46">
        <v>1705.02</v>
      </c>
      <c r="F33" s="48"/>
    </row>
    <row r="34" spans="2:12" s="49" customFormat="1" ht="45" customHeight="1">
      <c r="B34" s="166" t="s">
        <v>150</v>
      </c>
      <c r="C34" s="88" t="s">
        <v>151</v>
      </c>
      <c r="D34" s="47"/>
      <c r="E34" s="47"/>
      <c r="F34" s="48"/>
      <c r="G34" s="103">
        <v>84125</v>
      </c>
      <c r="H34" s="103">
        <f>SUM(E35:E38)</f>
        <v>88525</v>
      </c>
    </row>
    <row r="35" spans="2:12" s="49" customFormat="1" ht="17.25" customHeight="1">
      <c r="B35" s="166"/>
      <c r="C35" s="45" t="s">
        <v>152</v>
      </c>
      <c r="D35" s="47">
        <v>41525</v>
      </c>
      <c r="E35" s="47">
        <v>41525</v>
      </c>
      <c r="F35" s="48">
        <v>41525</v>
      </c>
    </row>
    <row r="36" spans="2:12" s="49" customFormat="1" ht="15" customHeight="1">
      <c r="B36" s="166"/>
      <c r="C36" s="45" t="s">
        <v>153</v>
      </c>
      <c r="D36" s="47">
        <v>20000</v>
      </c>
      <c r="E36" s="47">
        <v>20000</v>
      </c>
      <c r="F36" s="48">
        <v>20000</v>
      </c>
    </row>
    <row r="37" spans="2:12" s="49" customFormat="1" ht="15" customHeight="1">
      <c r="B37" s="166"/>
      <c r="C37" s="45" t="s">
        <v>154</v>
      </c>
      <c r="D37" s="47">
        <v>14400</v>
      </c>
      <c r="E37" s="47">
        <v>14400</v>
      </c>
      <c r="F37" s="48">
        <v>14400</v>
      </c>
    </row>
    <row r="38" spans="2:12" s="49" customFormat="1" ht="16.5" customHeight="1">
      <c r="B38" s="166"/>
      <c r="C38" s="45" t="s">
        <v>155</v>
      </c>
      <c r="D38" s="47">
        <v>12600</v>
      </c>
      <c r="E38" s="47">
        <v>12600</v>
      </c>
      <c r="F38" s="48">
        <v>12600</v>
      </c>
    </row>
    <row r="39" spans="2:12" s="49" customFormat="1" ht="15.75">
      <c r="B39" s="97" t="s">
        <v>156</v>
      </c>
      <c r="C39" s="83" t="s">
        <v>157</v>
      </c>
      <c r="D39" s="61"/>
      <c r="E39" s="61"/>
      <c r="G39" s="107"/>
      <c r="I39" s="53" t="s">
        <v>48</v>
      </c>
    </row>
    <row r="40" spans="2:12" s="49" customFormat="1" ht="15.75">
      <c r="B40" s="44" t="s">
        <v>158</v>
      </c>
      <c r="C40" s="88" t="s">
        <v>47</v>
      </c>
      <c r="D40" s="47">
        <v>40000</v>
      </c>
      <c r="E40" s="47">
        <v>40000</v>
      </c>
      <c r="F40" s="48">
        <v>40000</v>
      </c>
    </row>
    <row r="41" spans="2:12" s="49" customFormat="1" ht="15.75" customHeight="1">
      <c r="B41" s="166" t="s">
        <v>159</v>
      </c>
      <c r="C41" s="45" t="s">
        <v>160</v>
      </c>
      <c r="D41" s="47"/>
      <c r="E41" s="47"/>
      <c r="F41" s="48"/>
    </row>
    <row r="42" spans="2:12" s="49" customFormat="1" ht="15.75" customHeight="1">
      <c r="B42" s="166"/>
      <c r="C42" s="88" t="s">
        <v>161</v>
      </c>
      <c r="D42" s="47"/>
      <c r="E42" s="47"/>
      <c r="F42" s="48"/>
      <c r="I42" s="79"/>
      <c r="J42" s="79"/>
      <c r="K42" s="79"/>
      <c r="L42" s="79"/>
    </row>
    <row r="43" spans="2:12" s="49" customFormat="1" ht="15.75" customHeight="1">
      <c r="B43" s="166"/>
      <c r="C43" s="45" t="s">
        <v>162</v>
      </c>
      <c r="D43" s="47">
        <v>14114</v>
      </c>
      <c r="E43" s="47">
        <v>14114</v>
      </c>
      <c r="F43" s="48">
        <v>14114</v>
      </c>
      <c r="I43" s="79"/>
      <c r="J43" s="79"/>
      <c r="K43" s="79"/>
      <c r="L43" s="79"/>
    </row>
    <row r="44" spans="2:12" s="49" customFormat="1" ht="15.75" customHeight="1">
      <c r="B44" s="166"/>
      <c r="C44" s="45" t="s">
        <v>123</v>
      </c>
      <c r="D44" s="47"/>
      <c r="E44" s="47">
        <v>2040</v>
      </c>
      <c r="F44" s="48"/>
      <c r="I44" s="79"/>
      <c r="J44" s="82"/>
      <c r="K44" s="79"/>
      <c r="L44" s="79"/>
    </row>
    <row r="45" spans="2:12" s="49" customFormat="1" ht="16.5" customHeight="1">
      <c r="B45" s="166"/>
      <c r="C45" s="88" t="s">
        <v>163</v>
      </c>
      <c r="D45" s="47">
        <v>8200</v>
      </c>
      <c r="E45" s="47">
        <v>8200</v>
      </c>
      <c r="F45" s="48">
        <v>8200</v>
      </c>
      <c r="I45" s="79"/>
      <c r="J45" s="84"/>
      <c r="K45" s="79"/>
      <c r="L45" s="79"/>
    </row>
    <row r="46" spans="2:12" s="49" customFormat="1" ht="15.75">
      <c r="B46" s="70" t="s">
        <v>164</v>
      </c>
      <c r="C46" s="45" t="s">
        <v>165</v>
      </c>
      <c r="D46" s="47"/>
      <c r="E46" s="47">
        <v>78762.38</v>
      </c>
      <c r="F46" s="48"/>
      <c r="I46" s="79"/>
      <c r="J46" s="84"/>
      <c r="K46" s="79"/>
      <c r="L46" s="79"/>
    </row>
    <row r="47" spans="2:12" ht="15.75">
      <c r="B47" s="97" t="s">
        <v>166</v>
      </c>
      <c r="C47" s="83" t="s">
        <v>58</v>
      </c>
      <c r="D47" s="61">
        <v>1800</v>
      </c>
      <c r="E47" s="61"/>
      <c r="F47" s="21"/>
      <c r="G47" s="21"/>
      <c r="I47" s="79"/>
      <c r="J47" s="84"/>
      <c r="K47" s="79"/>
      <c r="L47" s="79"/>
    </row>
    <row r="48" spans="2:12" ht="15.75">
      <c r="B48" s="97" t="s">
        <v>167</v>
      </c>
      <c r="C48" s="83" t="s">
        <v>59</v>
      </c>
      <c r="D48" s="61">
        <v>29310.7</v>
      </c>
      <c r="E48" s="61"/>
      <c r="F48" s="21"/>
      <c r="I48" s="79"/>
      <c r="J48" s="84"/>
      <c r="K48" s="79"/>
      <c r="L48" s="79"/>
    </row>
    <row r="49" spans="1:12" ht="15.75">
      <c r="B49" s="108"/>
      <c r="C49" s="108"/>
      <c r="D49" s="108"/>
      <c r="E49" s="108"/>
      <c r="F49" s="21"/>
      <c r="I49" s="79"/>
      <c r="J49" s="86"/>
      <c r="K49" s="79"/>
      <c r="L49" s="79"/>
    </row>
    <row r="50" spans="1:12" ht="15.75">
      <c r="B50" s="89"/>
      <c r="C50" s="90" t="s">
        <v>60</v>
      </c>
      <c r="D50" s="91">
        <f>SUM(D5:D48)</f>
        <v>941398.36</v>
      </c>
      <c r="E50" s="91">
        <f>SUM(E5:E48)</f>
        <v>941398.3600000001</v>
      </c>
      <c r="F50" s="21"/>
      <c r="H50" s="21"/>
      <c r="I50" s="79"/>
      <c r="J50" s="79"/>
      <c r="K50" s="79"/>
      <c r="L50" s="79"/>
    </row>
    <row r="51" spans="1:12">
      <c r="B51" s="24"/>
      <c r="C51" s="94" t="s">
        <v>168</v>
      </c>
      <c r="D51" s="24"/>
      <c r="E51" s="21"/>
      <c r="H51" s="21"/>
      <c r="I51" s="79"/>
      <c r="J51" s="79"/>
      <c r="K51" s="79"/>
      <c r="L51" s="79"/>
    </row>
    <row r="52" spans="1:12" ht="12" customHeight="1">
      <c r="A52" s="24"/>
      <c r="B52" s="24"/>
      <c r="C52" s="23" t="s">
        <v>169</v>
      </c>
      <c r="D52" s="79"/>
      <c r="E52" s="86">
        <f>D50-E50</f>
        <v>0</v>
      </c>
      <c r="F52" s="79"/>
      <c r="G52" s="24"/>
      <c r="I52" s="79"/>
      <c r="J52" s="79"/>
      <c r="K52" s="79"/>
      <c r="L52" s="79"/>
    </row>
    <row r="53" spans="1:12">
      <c r="A53" s="24"/>
      <c r="B53" s="109"/>
      <c r="C53" s="110"/>
      <c r="D53" s="110"/>
      <c r="E53" s="110"/>
      <c r="F53" s="79"/>
      <c r="G53" s="24"/>
      <c r="I53" s="79"/>
      <c r="J53" s="79"/>
      <c r="K53" s="79"/>
      <c r="L53" s="79"/>
    </row>
    <row r="54" spans="1:12">
      <c r="A54" s="24"/>
      <c r="B54" s="24"/>
      <c r="C54" s="111"/>
      <c r="D54" s="112"/>
      <c r="E54" s="112"/>
      <c r="F54" s="79"/>
      <c r="G54" s="24"/>
      <c r="I54" s="79"/>
      <c r="J54" s="79"/>
      <c r="K54" s="79"/>
      <c r="L54" s="79"/>
    </row>
    <row r="55" spans="1:12">
      <c r="A55" s="24"/>
      <c r="B55" s="24"/>
      <c r="C55" s="113"/>
      <c r="D55" s="84"/>
      <c r="E55" s="84"/>
      <c r="F55" s="79"/>
      <c r="G55" s="24"/>
      <c r="I55" s="79"/>
      <c r="J55" s="79"/>
      <c r="K55" s="79"/>
      <c r="L55" s="79"/>
    </row>
    <row r="56" spans="1:12">
      <c r="A56" s="24"/>
      <c r="B56" s="24"/>
      <c r="C56" s="111"/>
      <c r="D56" s="84"/>
      <c r="E56" s="84"/>
      <c r="F56" s="79"/>
      <c r="G56" s="24"/>
    </row>
    <row r="57" spans="1:12">
      <c r="A57" s="24"/>
      <c r="B57" s="24"/>
      <c r="C57" s="111"/>
      <c r="D57" s="112"/>
      <c r="E57" s="112"/>
      <c r="F57" s="79"/>
      <c r="G57" s="24"/>
    </row>
    <row r="58" spans="1:12">
      <c r="A58" s="24"/>
      <c r="B58" s="24"/>
      <c r="C58" s="113"/>
      <c r="D58" s="84"/>
      <c r="E58" s="84"/>
      <c r="F58" s="79"/>
      <c r="G58" s="24"/>
    </row>
    <row r="59" spans="1:12">
      <c r="A59" s="24"/>
      <c r="B59" s="24"/>
      <c r="C59" s="113"/>
      <c r="D59" s="84"/>
      <c r="E59" s="84"/>
      <c r="F59" s="79"/>
      <c r="G59" s="24"/>
    </row>
    <row r="60" spans="1:12">
      <c r="A60" s="24"/>
      <c r="B60" s="24"/>
      <c r="C60" s="111"/>
      <c r="D60" s="112"/>
      <c r="E60" s="112"/>
      <c r="F60" s="79"/>
      <c r="G60" s="24"/>
    </row>
    <row r="61" spans="1:12">
      <c r="A61" s="24"/>
      <c r="B61" s="24"/>
      <c r="C61" s="23"/>
      <c r="D61" s="84"/>
      <c r="E61" s="84"/>
      <c r="F61" s="79"/>
      <c r="G61" s="24"/>
    </row>
    <row r="62" spans="1:12">
      <c r="A62" s="24"/>
      <c r="B62" s="24"/>
      <c r="C62" s="113"/>
      <c r="D62" s="84"/>
      <c r="E62" s="84"/>
      <c r="F62" s="79"/>
      <c r="G62" s="24"/>
    </row>
    <row r="63" spans="1:12" ht="15.75">
      <c r="A63" s="24"/>
      <c r="B63" s="114"/>
      <c r="C63" s="115"/>
      <c r="D63" s="82"/>
      <c r="E63" s="82"/>
      <c r="F63" s="84"/>
      <c r="G63" s="116"/>
    </row>
    <row r="64" spans="1:12" ht="15.75">
      <c r="A64" s="24"/>
      <c r="B64" s="114"/>
      <c r="C64" s="115"/>
      <c r="D64" s="82"/>
      <c r="E64" s="117"/>
      <c r="F64" s="84"/>
      <c r="G64" s="116"/>
    </row>
    <row r="65" spans="1:7" ht="15.75">
      <c r="A65" s="24"/>
      <c r="B65" s="118"/>
      <c r="C65" s="115"/>
      <c r="D65" s="82"/>
      <c r="E65" s="82"/>
      <c r="F65" s="79"/>
      <c r="G65" s="24"/>
    </row>
    <row r="66" spans="1:7" ht="15.75">
      <c r="A66" s="24"/>
      <c r="B66" s="118"/>
      <c r="C66" s="115"/>
      <c r="D66" s="119"/>
      <c r="E66" s="82"/>
      <c r="F66" s="24"/>
      <c r="G66" s="24"/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4"/>
      <c r="B68" s="24"/>
      <c r="C68" s="24"/>
      <c r="D68" s="24"/>
      <c r="E68" s="24"/>
      <c r="F68" s="24"/>
      <c r="G68" s="24"/>
    </row>
  </sheetData>
  <sheetProtection selectLockedCells="1" selectUnlockedCells="1"/>
  <mergeCells count="10">
    <mergeCell ref="B28:B30"/>
    <mergeCell ref="B31:B33"/>
    <mergeCell ref="B34:B38"/>
    <mergeCell ref="B41:B45"/>
    <mergeCell ref="C1:E1"/>
    <mergeCell ref="B3:B4"/>
    <mergeCell ref="C3:C4"/>
    <mergeCell ref="D3:E3"/>
    <mergeCell ref="B14:B17"/>
    <mergeCell ref="B25:B2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31" workbookViewId="0">
      <selection activeCell="C41" sqref="C41"/>
    </sheetView>
  </sheetViews>
  <sheetFormatPr defaultRowHeight="12.75"/>
  <cols>
    <col min="1" max="1" width="10.7109375" customWidth="1"/>
    <col min="2" max="2" width="53.7109375" customWidth="1"/>
    <col min="3" max="3" width="22" customWidth="1"/>
    <col min="4" max="4" width="24.28515625" customWidth="1"/>
    <col min="5" max="5" width="24.140625" customWidth="1"/>
    <col min="6" max="6" width="24.7109375" customWidth="1"/>
    <col min="7" max="7" width="19.85546875" customWidth="1"/>
    <col min="8" max="8" width="12.5703125" customWidth="1"/>
    <col min="9" max="9" width="12.140625" customWidth="1"/>
    <col min="12" max="12" width="14.140625" customWidth="1"/>
  </cols>
  <sheetData>
    <row r="1" spans="1:9">
      <c r="A1" s="120"/>
      <c r="B1" s="120"/>
      <c r="C1" s="120"/>
      <c r="D1" s="120"/>
      <c r="E1" s="120"/>
      <c r="F1" s="120"/>
    </row>
    <row r="2" spans="1:9">
      <c r="A2" s="120"/>
      <c r="B2" t="s">
        <v>170</v>
      </c>
      <c r="C2" s="120"/>
      <c r="D2" s="120"/>
      <c r="E2" s="120"/>
      <c r="F2" s="120"/>
    </row>
    <row r="3" spans="1:9">
      <c r="A3" s="120"/>
      <c r="B3" s="121"/>
      <c r="C3" s="122"/>
      <c r="D3" s="122"/>
      <c r="E3" s="122"/>
      <c r="F3" s="122"/>
      <c r="G3" s="17"/>
    </row>
    <row r="4" spans="1:9" ht="15.75">
      <c r="A4" s="171" t="s">
        <v>62</v>
      </c>
      <c r="B4" s="172" t="s">
        <v>2</v>
      </c>
      <c r="C4" s="173">
        <v>2015</v>
      </c>
      <c r="D4" s="173">
        <v>2016</v>
      </c>
      <c r="E4" s="173">
        <v>2017</v>
      </c>
      <c r="F4" s="173">
        <v>2018</v>
      </c>
      <c r="G4" s="123" t="s">
        <v>48</v>
      </c>
    </row>
    <row r="5" spans="1:9" ht="12.75" customHeight="1">
      <c r="A5" s="171"/>
      <c r="B5" s="172"/>
      <c r="C5" s="174" t="s">
        <v>3</v>
      </c>
      <c r="D5" s="175" t="s">
        <v>63</v>
      </c>
      <c r="E5" s="175" t="s">
        <v>63</v>
      </c>
      <c r="F5" s="175" t="s">
        <v>63</v>
      </c>
      <c r="G5" s="124" t="s">
        <v>48</v>
      </c>
      <c r="I5" s="15"/>
    </row>
    <row r="6" spans="1:9" ht="31.5">
      <c r="A6" s="171"/>
      <c r="B6" s="172"/>
      <c r="C6" s="174"/>
      <c r="D6" s="124" t="s">
        <v>171</v>
      </c>
      <c r="E6" s="125" t="s">
        <v>65</v>
      </c>
      <c r="F6" s="124" t="s">
        <v>66</v>
      </c>
      <c r="G6" s="124" t="s">
        <v>172</v>
      </c>
    </row>
    <row r="7" spans="1:9" ht="15.75">
      <c r="A7" s="126" t="s">
        <v>67</v>
      </c>
      <c r="B7" s="127" t="s">
        <v>68</v>
      </c>
      <c r="C7" s="128">
        <v>27900</v>
      </c>
      <c r="D7" s="129"/>
      <c r="E7" s="129"/>
      <c r="F7" s="128"/>
      <c r="G7" s="17"/>
    </row>
    <row r="8" spans="1:9" ht="15.75">
      <c r="A8" s="130" t="s">
        <v>70</v>
      </c>
      <c r="B8" s="131" t="s">
        <v>173</v>
      </c>
      <c r="C8" s="128">
        <v>2025</v>
      </c>
      <c r="D8" s="129"/>
      <c r="E8" s="129"/>
      <c r="F8" s="128"/>
      <c r="G8" s="17"/>
    </row>
    <row r="9" spans="1:9" ht="15.75">
      <c r="A9" s="132" t="s">
        <v>72</v>
      </c>
      <c r="B9" s="133" t="s">
        <v>174</v>
      </c>
      <c r="C9" s="134">
        <f>SUM(C10:C17)</f>
        <v>20620</v>
      </c>
      <c r="D9" s="134">
        <f>SUM(D10:D17)</f>
        <v>29140</v>
      </c>
      <c r="E9" s="134">
        <f>SUM(E10:E17)</f>
        <v>20620</v>
      </c>
      <c r="F9" s="134">
        <f>SUM(F10:F17)</f>
        <v>49760</v>
      </c>
      <c r="G9" s="17"/>
    </row>
    <row r="10" spans="1:9" ht="38.1" customHeight="1">
      <c r="A10" s="135" t="s">
        <v>175</v>
      </c>
      <c r="B10" s="136" t="s">
        <v>176</v>
      </c>
      <c r="C10" s="137">
        <v>2000</v>
      </c>
      <c r="D10" s="137">
        <v>7000</v>
      </c>
      <c r="E10" s="137">
        <v>2000</v>
      </c>
      <c r="F10" s="137">
        <v>9000</v>
      </c>
      <c r="G10" s="138" t="s">
        <v>177</v>
      </c>
    </row>
    <row r="11" spans="1:9" ht="65.650000000000006" customHeight="1">
      <c r="A11" s="135" t="s">
        <v>178</v>
      </c>
      <c r="B11" s="136" t="s">
        <v>179</v>
      </c>
      <c r="C11" s="137">
        <v>18620</v>
      </c>
      <c r="D11" s="137">
        <v>13100</v>
      </c>
      <c r="E11" s="137">
        <v>18620</v>
      </c>
      <c r="F11" s="137">
        <v>31720</v>
      </c>
      <c r="G11" s="138" t="s">
        <v>180</v>
      </c>
    </row>
    <row r="12" spans="1:9" ht="15.75">
      <c r="A12" s="135" t="s">
        <v>181</v>
      </c>
      <c r="B12" s="136" t="s">
        <v>182</v>
      </c>
      <c r="C12" s="137">
        <v>0</v>
      </c>
      <c r="D12" s="137">
        <v>3600</v>
      </c>
      <c r="E12" s="137">
        <v>0</v>
      </c>
      <c r="F12" s="137">
        <v>3600</v>
      </c>
      <c r="G12" s="17"/>
    </row>
    <row r="13" spans="1:9" ht="15.75">
      <c r="A13" s="135" t="s">
        <v>183</v>
      </c>
      <c r="B13" s="136" t="s">
        <v>184</v>
      </c>
      <c r="C13" s="137">
        <v>0</v>
      </c>
      <c r="D13" s="137">
        <v>2000</v>
      </c>
      <c r="E13" s="137">
        <v>0</v>
      </c>
      <c r="F13" s="137">
        <v>2000</v>
      </c>
      <c r="G13" s="17"/>
    </row>
    <row r="14" spans="1:9" ht="15.75">
      <c r="A14" s="135" t="s">
        <v>185</v>
      </c>
      <c r="B14" s="136" t="s">
        <v>186</v>
      </c>
      <c r="C14" s="137">
        <v>0</v>
      </c>
      <c r="D14" s="137">
        <v>1000</v>
      </c>
      <c r="E14" s="137">
        <v>0</v>
      </c>
      <c r="F14" s="137">
        <v>1000</v>
      </c>
      <c r="G14" s="17"/>
    </row>
    <row r="15" spans="1:9" ht="15.75">
      <c r="A15" s="135" t="s">
        <v>187</v>
      </c>
      <c r="B15" s="136" t="s">
        <v>188</v>
      </c>
      <c r="C15" s="137">
        <v>0</v>
      </c>
      <c r="D15" s="137">
        <v>800</v>
      </c>
      <c r="E15" s="137">
        <v>0</v>
      </c>
      <c r="F15" s="137">
        <v>800</v>
      </c>
      <c r="G15" s="17"/>
    </row>
    <row r="16" spans="1:9" ht="15.75">
      <c r="A16" s="135" t="s">
        <v>189</v>
      </c>
      <c r="B16" s="136" t="s">
        <v>190</v>
      </c>
      <c r="C16" s="137">
        <v>0</v>
      </c>
      <c r="D16" s="137">
        <v>640</v>
      </c>
      <c r="E16" s="137">
        <v>0</v>
      </c>
      <c r="F16" s="137">
        <v>640</v>
      </c>
      <c r="G16" s="17"/>
    </row>
    <row r="17" spans="1:9" ht="15.75">
      <c r="A17" s="135" t="s">
        <v>191</v>
      </c>
      <c r="B17" s="136" t="s">
        <v>192</v>
      </c>
      <c r="C17" s="137">
        <v>0</v>
      </c>
      <c r="D17" s="137">
        <v>1000</v>
      </c>
      <c r="E17" s="137">
        <v>0</v>
      </c>
      <c r="F17" s="137">
        <v>1000</v>
      </c>
      <c r="G17" s="17"/>
    </row>
    <row r="18" spans="1:9" ht="15.75">
      <c r="A18" s="139" t="s">
        <v>74</v>
      </c>
      <c r="B18" s="140" t="s">
        <v>193</v>
      </c>
      <c r="C18" s="141">
        <f>SUM(C19:C21)</f>
        <v>20500</v>
      </c>
      <c r="D18" s="141">
        <f>SUM(D19:D21)</f>
        <v>15000</v>
      </c>
      <c r="E18" s="141">
        <f>SUM(E19:E21)</f>
        <v>0</v>
      </c>
      <c r="F18" s="141">
        <f>SUM(F19:F21)</f>
        <v>15000</v>
      </c>
      <c r="G18" s="17"/>
    </row>
    <row r="19" spans="1:9" ht="15.75">
      <c r="A19" s="142" t="s">
        <v>194</v>
      </c>
      <c r="B19" s="143" t="s">
        <v>195</v>
      </c>
      <c r="C19" s="137">
        <v>0</v>
      </c>
      <c r="D19" s="137">
        <v>15000</v>
      </c>
      <c r="E19" s="137">
        <v>0</v>
      </c>
      <c r="F19" s="137">
        <v>15000</v>
      </c>
      <c r="G19" s="17"/>
    </row>
    <row r="20" spans="1:9" ht="15.75">
      <c r="A20" s="142" t="s">
        <v>196</v>
      </c>
      <c r="B20" s="143" t="s">
        <v>197</v>
      </c>
      <c r="C20" s="137">
        <v>20000</v>
      </c>
      <c r="D20" s="137">
        <v>0</v>
      </c>
      <c r="E20" s="137">
        <v>0</v>
      </c>
      <c r="F20" s="137">
        <v>0</v>
      </c>
      <c r="G20" s="17"/>
    </row>
    <row r="21" spans="1:9" ht="15.75">
      <c r="A21" s="142" t="s">
        <v>198</v>
      </c>
      <c r="B21" s="143" t="s">
        <v>199</v>
      </c>
      <c r="C21" s="137">
        <v>500</v>
      </c>
      <c r="D21" s="137">
        <v>0</v>
      </c>
      <c r="E21" s="137">
        <v>0</v>
      </c>
      <c r="F21" s="137">
        <v>0</v>
      </c>
      <c r="G21" s="17"/>
    </row>
    <row r="22" spans="1:9" ht="23.25" customHeight="1">
      <c r="A22" s="132" t="s">
        <v>77</v>
      </c>
      <c r="B22" s="144" t="s">
        <v>200</v>
      </c>
      <c r="C22" s="134">
        <f>SUM(C23:C26)</f>
        <v>7000</v>
      </c>
      <c r="D22" s="134">
        <f>SUM(D23:D26)</f>
        <v>10500</v>
      </c>
      <c r="E22" s="134">
        <f>SUM(E23:E26)</f>
        <v>7000</v>
      </c>
      <c r="F22" s="134">
        <f>SUM(F23:F26)</f>
        <v>17500</v>
      </c>
      <c r="G22" s="17"/>
      <c r="I22" s="145"/>
    </row>
    <row r="23" spans="1:9" ht="33.6" customHeight="1">
      <c r="A23" s="146" t="s">
        <v>131</v>
      </c>
      <c r="B23" s="143" t="s">
        <v>201</v>
      </c>
      <c r="C23" s="137">
        <v>0</v>
      </c>
      <c r="D23" s="137">
        <v>2000</v>
      </c>
      <c r="E23" s="137">
        <v>0</v>
      </c>
      <c r="F23" s="137">
        <v>2000</v>
      </c>
      <c r="G23" s="17"/>
      <c r="I23" s="145"/>
    </row>
    <row r="24" spans="1:9" ht="41.85" customHeight="1">
      <c r="A24" s="146" t="s">
        <v>133</v>
      </c>
      <c r="B24" s="143" t="s">
        <v>11</v>
      </c>
      <c r="C24" s="137">
        <v>6000</v>
      </c>
      <c r="D24" s="137">
        <v>5000</v>
      </c>
      <c r="E24" s="137">
        <v>6000</v>
      </c>
      <c r="F24" s="137">
        <v>11000</v>
      </c>
      <c r="G24" s="138" t="s">
        <v>202</v>
      </c>
    </row>
    <row r="25" spans="1:9" ht="43.35" customHeight="1">
      <c r="A25" s="146" t="s">
        <v>135</v>
      </c>
      <c r="B25" s="143" t="s">
        <v>203</v>
      </c>
      <c r="C25" s="137">
        <v>1000</v>
      </c>
      <c r="D25" s="137">
        <v>2500</v>
      </c>
      <c r="E25" s="137">
        <v>1000</v>
      </c>
      <c r="F25" s="137">
        <v>3500</v>
      </c>
      <c r="G25" s="138" t="s">
        <v>204</v>
      </c>
    </row>
    <row r="26" spans="1:9" ht="42.6" customHeight="1">
      <c r="A26" s="146" t="s">
        <v>16</v>
      </c>
      <c r="B26" s="143" t="s">
        <v>205</v>
      </c>
      <c r="C26" s="137">
        <v>0</v>
      </c>
      <c r="D26" s="137">
        <v>1000</v>
      </c>
      <c r="E26" s="137">
        <v>0</v>
      </c>
      <c r="F26" s="137">
        <v>1000</v>
      </c>
      <c r="G26" s="138" t="s">
        <v>206</v>
      </c>
    </row>
    <row r="27" spans="1:9" ht="15.75">
      <c r="A27" s="132" t="s">
        <v>81</v>
      </c>
      <c r="B27" s="144" t="s">
        <v>23</v>
      </c>
      <c r="C27" s="134">
        <f>C28+C29+C30+C31+C32</f>
        <v>160202.01999999999</v>
      </c>
      <c r="D27" s="134">
        <f>D28+D29+D30+D31+D32</f>
        <v>45417.68</v>
      </c>
      <c r="E27" s="134">
        <f>E28+E29+E30+E31+E32</f>
        <v>110569.34</v>
      </c>
      <c r="F27" s="134">
        <f>F28+F29+F30+F31+F32</f>
        <v>155987.01999999999</v>
      </c>
      <c r="G27" s="17"/>
      <c r="H27" s="145"/>
    </row>
    <row r="28" spans="1:9" ht="43.35" customHeight="1">
      <c r="A28" s="147" t="s">
        <v>19</v>
      </c>
      <c r="B28" s="148" t="s">
        <v>207</v>
      </c>
      <c r="C28" s="137">
        <v>49132.68</v>
      </c>
      <c r="D28" s="137">
        <v>0</v>
      </c>
      <c r="E28" s="137">
        <v>0</v>
      </c>
      <c r="F28" s="137">
        <v>0</v>
      </c>
      <c r="G28" s="149"/>
    </row>
    <row r="29" spans="1:9" ht="50.25" customHeight="1">
      <c r="A29" s="150" t="s">
        <v>21</v>
      </c>
      <c r="B29" s="151" t="s">
        <v>208</v>
      </c>
      <c r="C29" s="152">
        <v>49969.34</v>
      </c>
      <c r="D29" s="152">
        <v>0</v>
      </c>
      <c r="E29" s="152">
        <v>49969.34</v>
      </c>
      <c r="F29" s="152">
        <v>49969.34</v>
      </c>
      <c r="G29" s="138" t="s">
        <v>209</v>
      </c>
    </row>
    <row r="30" spans="1:9" ht="32.85" customHeight="1">
      <c r="A30" s="150" t="s">
        <v>86</v>
      </c>
      <c r="B30" s="153" t="s">
        <v>210</v>
      </c>
      <c r="C30" s="152">
        <v>50000</v>
      </c>
      <c r="D30" s="152">
        <v>12500</v>
      </c>
      <c r="E30" s="152">
        <v>50000</v>
      </c>
      <c r="F30" s="152">
        <v>62500</v>
      </c>
      <c r="G30" s="138" t="s">
        <v>211</v>
      </c>
    </row>
    <row r="31" spans="1:9" ht="52.9" customHeight="1">
      <c r="A31" s="150" t="s">
        <v>88</v>
      </c>
      <c r="B31" s="148" t="s">
        <v>212</v>
      </c>
      <c r="C31" s="137">
        <v>11100</v>
      </c>
      <c r="D31" s="137">
        <v>500</v>
      </c>
      <c r="E31" s="137">
        <v>10600</v>
      </c>
      <c r="F31" s="137">
        <v>11100</v>
      </c>
      <c r="G31" s="138" t="s">
        <v>213</v>
      </c>
    </row>
    <row r="32" spans="1:9" ht="16.5" customHeight="1">
      <c r="A32" s="150" t="s">
        <v>214</v>
      </c>
      <c r="B32" s="151" t="s">
        <v>215</v>
      </c>
      <c r="C32" s="137">
        <v>0</v>
      </c>
      <c r="D32" s="137">
        <v>32417.68</v>
      </c>
      <c r="E32" s="137">
        <v>0</v>
      </c>
      <c r="F32" s="137">
        <f>D32</f>
        <v>32417.68</v>
      </c>
      <c r="G32" s="17"/>
    </row>
    <row r="33" spans="1:7" ht="15.75">
      <c r="A33" s="154"/>
      <c r="B33" s="155" t="s">
        <v>60</v>
      </c>
      <c r="C33" s="156">
        <f>C27+C22+C18+C9+C8+C7</f>
        <v>238247.02</v>
      </c>
      <c r="D33" s="156">
        <f>D27+D22+D18+D9+D8+D7</f>
        <v>100057.68</v>
      </c>
      <c r="E33" s="156">
        <f>E27+E22+E18+E9+E8+E7</f>
        <v>138189.34</v>
      </c>
      <c r="F33" s="156">
        <f>F27+F22+F18+F9+F8+F7</f>
        <v>238247.02</v>
      </c>
      <c r="G33" s="17"/>
    </row>
    <row r="34" spans="1:7" ht="38.25">
      <c r="A34" s="150" t="s">
        <v>216</v>
      </c>
      <c r="B34" s="151" t="s">
        <v>217</v>
      </c>
      <c r="C34" s="137">
        <v>100000</v>
      </c>
      <c r="D34" s="137"/>
      <c r="E34" s="137"/>
      <c r="F34" s="137"/>
      <c r="G34" s="138" t="s">
        <v>218</v>
      </c>
    </row>
    <row r="35" spans="1:7">
      <c r="A35" s="157"/>
      <c r="B35" s="157"/>
      <c r="C35" s="158"/>
      <c r="D35" s="158"/>
      <c r="E35" s="158"/>
      <c r="F35" s="158"/>
    </row>
    <row r="36" spans="1:7">
      <c r="D36" s="145"/>
      <c r="E36" s="145"/>
    </row>
    <row r="37" spans="1:7" ht="15.75">
      <c r="B37" t="s">
        <v>219</v>
      </c>
      <c r="D37" s="159"/>
      <c r="E37" s="145"/>
      <c r="F37" s="145"/>
    </row>
    <row r="38" spans="1:7" ht="15.75">
      <c r="D38" s="159"/>
      <c r="E38" s="145"/>
    </row>
    <row r="39" spans="1:7">
      <c r="B39" t="s">
        <v>220</v>
      </c>
      <c r="D39" s="145"/>
      <c r="E39" s="145"/>
    </row>
    <row r="40" spans="1:7">
      <c r="D40" s="145"/>
      <c r="E40" s="145"/>
    </row>
    <row r="41" spans="1:7">
      <c r="B41" t="s">
        <v>221</v>
      </c>
      <c r="D41" s="145"/>
      <c r="E41" s="145"/>
    </row>
    <row r="42" spans="1:7" ht="15.75">
      <c r="D42" s="159"/>
    </row>
    <row r="43" spans="1:7" ht="15.75">
      <c r="B43" t="s">
        <v>222</v>
      </c>
      <c r="C43" s="145"/>
      <c r="D43" s="159"/>
      <c r="E43" s="145"/>
    </row>
    <row r="44" spans="1:7">
      <c r="D44" s="145"/>
    </row>
    <row r="45" spans="1:7">
      <c r="B45" t="s">
        <v>223</v>
      </c>
    </row>
    <row r="46" spans="1:7">
      <c r="D46" s="145"/>
    </row>
    <row r="47" spans="1:7">
      <c r="B47" t="s">
        <v>224</v>
      </c>
    </row>
    <row r="48" spans="1:7" ht="15.75">
      <c r="B48" s="159"/>
    </row>
  </sheetData>
  <sheetProtection selectLockedCells="1" selectUnlockedCells="1"/>
  <mergeCells count="5">
    <mergeCell ref="A4:A6"/>
    <mergeCell ref="B4:B6"/>
    <mergeCell ref="C4:F4"/>
    <mergeCell ref="C5:C6"/>
    <mergeCell ref="D5:F5"/>
  </mergeCells>
  <pageMargins left="0.70833333333333337" right="0.70833333333333337" top="0.74791666666666667" bottom="0.74791666666666667" header="0.51180555555555551" footer="0.51180555555555551"/>
  <pageSetup paperSize="9" scale="7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2013</vt:lpstr>
      <vt:lpstr>Budżet 2014</vt:lpstr>
      <vt:lpstr>Arkusz1</vt:lpstr>
      <vt:lpstr>Budżet 2015</vt:lpstr>
      <vt:lpstr>'Budżet 2014'!Obszar_wydruku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2015-06-01T11:31:43Z</dcterms:created>
  <dcterms:modified xsi:type="dcterms:W3CDTF">2015-06-01T11:32:53Z</dcterms:modified>
</cp:coreProperties>
</file>